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Results\"/>
    </mc:Choice>
  </mc:AlternateContent>
  <xr:revisionPtr revIDLastSave="0" documentId="13_ncr:1_{E623B5C5-E143-4CD7-BC0B-FE5403E4FA09}" xr6:coauthVersionLast="45" xr6:coauthVersionMax="45" xr10:uidLastSave="{00000000-0000-0000-0000-000000000000}"/>
  <bookViews>
    <workbookView xWindow="-23148" yWindow="-828" windowWidth="23256" windowHeight="12576" tabRatio="599" xr2:uid="{00000000-000D-0000-FFFF-FFFF00000000}"/>
  </bookViews>
  <sheets>
    <sheet name="General Election" sheetId="1" r:id="rId1"/>
    <sheet name="District 6 - Special Election " sheetId="4" r:id="rId2"/>
    <sheet name="Place B - Special Election" sheetId="5" r:id="rId3"/>
    <sheet name="Propositions - Special Election" sheetId="7" r:id="rId4"/>
  </sheets>
  <definedNames>
    <definedName name="_xlnm.Print_Area" localSheetId="1">'District 6 - Special Election '!$B$1:$K$23</definedName>
    <definedName name="_xlnm.Print_Area" localSheetId="0">'General Election'!$B$1:$S$27</definedName>
    <definedName name="_xlnm.Print_Area" localSheetId="2">'Place B - Special Election'!$B$1:$H$27</definedName>
    <definedName name="_xlnm.Print_Area" localSheetId="3">'Propositions - Special Election'!$B$1:$K$20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7" l="1"/>
  <c r="E19" i="7" s="1"/>
  <c r="F12" i="7"/>
  <c r="F19" i="7" s="1"/>
  <c r="G12" i="7"/>
  <c r="G19" i="7" s="1"/>
  <c r="H12" i="7"/>
  <c r="H19" i="7" s="1"/>
  <c r="I12" i="7"/>
  <c r="I19" i="7" s="1"/>
  <c r="J12" i="7"/>
  <c r="J19" i="7" s="1"/>
  <c r="K12" i="7"/>
  <c r="K19" i="7" s="1"/>
  <c r="F20" i="7" l="1"/>
  <c r="I20" i="7"/>
  <c r="J20" i="7"/>
  <c r="G20" i="7"/>
  <c r="H20" i="7"/>
  <c r="E20" i="7"/>
  <c r="H19" i="5"/>
  <c r="H26" i="5" s="1"/>
  <c r="G19" i="5"/>
  <c r="G26" i="5" s="1"/>
  <c r="F19" i="5"/>
  <c r="F26" i="5" s="1"/>
  <c r="E19" i="5"/>
  <c r="E26" i="5" s="1"/>
  <c r="I9" i="4"/>
  <c r="H9" i="4"/>
  <c r="G9" i="4"/>
  <c r="F9" i="4"/>
  <c r="E9" i="4"/>
  <c r="F27" i="5" l="1"/>
  <c r="E27" i="5"/>
  <c r="G27" i="5"/>
  <c r="J9" i="4"/>
  <c r="J16" i="4" s="1"/>
  <c r="I16" i="4"/>
  <c r="H16" i="4"/>
  <c r="G16" i="4"/>
  <c r="F16" i="4"/>
  <c r="E16" i="4"/>
  <c r="E17" i="4" l="1"/>
  <c r="H17" i="4"/>
  <c r="F17" i="4"/>
  <c r="I17" i="4"/>
  <c r="G17" i="4"/>
  <c r="R19" i="1"/>
  <c r="Q19" i="1"/>
  <c r="P19" i="1"/>
  <c r="P26" i="1" s="1"/>
  <c r="O19" i="1"/>
  <c r="N19" i="1"/>
  <c r="L19" i="1"/>
  <c r="O26" i="1" l="1"/>
  <c r="L26" i="1"/>
  <c r="K26" i="1"/>
  <c r="K19" i="1"/>
  <c r="J19" i="1"/>
  <c r="J26" i="1" s="1"/>
  <c r="I19" i="1"/>
  <c r="I26" i="1" s="1"/>
  <c r="J27" i="1" l="1"/>
  <c r="L27" i="1"/>
  <c r="K27" i="1"/>
  <c r="H19" i="1"/>
  <c r="H26" i="1" s="1"/>
  <c r="N26" i="1" l="1"/>
  <c r="P27" i="1" s="1"/>
  <c r="Q26" i="1"/>
  <c r="Q27" i="1" s="1"/>
  <c r="R26" i="1"/>
  <c r="R27" i="1" s="1"/>
  <c r="O27" i="1" l="1"/>
  <c r="N27" i="1"/>
  <c r="G19" i="1"/>
  <c r="F19" i="1"/>
  <c r="E19" i="1"/>
  <c r="S19" i="1" l="1"/>
  <c r="S26" i="1" l="1"/>
  <c r="G26" i="1" l="1"/>
  <c r="F26" i="1"/>
  <c r="M19" i="1"/>
  <c r="M26" i="1" s="1"/>
  <c r="E26" i="1"/>
  <c r="E27" i="1" l="1"/>
  <c r="I27" i="1"/>
  <c r="H27" i="1"/>
  <c r="G27" i="1"/>
  <c r="F27" i="1"/>
  <c r="M27" i="1"/>
</calcChain>
</file>

<file path=xl/sharedStrings.xml><?xml version="1.0" encoding="utf-8"?>
<sst xmlns="http://schemas.openxmlformats.org/spreadsheetml/2006/main" count="104" uniqueCount="66">
  <si>
    <t>Personal Appearance</t>
  </si>
  <si>
    <t>District 1</t>
  </si>
  <si>
    <t>District 2</t>
  </si>
  <si>
    <t>ELECTION DAY TOTALS</t>
  </si>
  <si>
    <t>TOTALS</t>
  </si>
  <si>
    <t>Amos</t>
  </si>
  <si>
    <t>McAllen Board of Commissioners</t>
  </si>
  <si>
    <t xml:space="preserve">District 1 - Gonzalez Elementary </t>
  </si>
  <si>
    <t>District 2 - Lark Community Ctr.</t>
  </si>
  <si>
    <t>District 3 - Lincoln Middle School</t>
  </si>
  <si>
    <t>District 4 - Palm View Community Ctr.</t>
  </si>
  <si>
    <t>District 5- McAllen High School</t>
  </si>
  <si>
    <t>District 6 - Fields Elementary School</t>
  </si>
  <si>
    <t>Mayor</t>
  </si>
  <si>
    <t>Quintanilla</t>
  </si>
  <si>
    <t>Williams</t>
  </si>
  <si>
    <t>Mail Ballots/Provisional Ballots</t>
  </si>
  <si>
    <t>Place A</t>
  </si>
  <si>
    <t>Place D</t>
  </si>
  <si>
    <t>EARLY VOTING</t>
  </si>
  <si>
    <t>District 3</t>
  </si>
  <si>
    <t>Zamora</t>
  </si>
  <si>
    <t>MPUB TRUSTEES</t>
  </si>
  <si>
    <t>TOTAL</t>
  </si>
  <si>
    <t>VOTES</t>
  </si>
  <si>
    <t>CAST</t>
  </si>
  <si>
    <t>Percentage</t>
  </si>
  <si>
    <t>Rashid</t>
  </si>
  <si>
    <t>Whitacre</t>
  </si>
  <si>
    <t xml:space="preserve">Fallek </t>
  </si>
  <si>
    <t>Villalobos</t>
  </si>
  <si>
    <t>Brand,Jr.</t>
  </si>
  <si>
    <t>Wilkins</t>
  </si>
  <si>
    <t>Aguirre, Jr.</t>
  </si>
  <si>
    <t>Thompson</t>
  </si>
  <si>
    <t>Reyna</t>
  </si>
  <si>
    <t>Tamez</t>
  </si>
  <si>
    <t>73,468 Registered voters pursuant to certified count provided by the Hidalgo County Voter Registrar's Office</t>
  </si>
  <si>
    <t>Gutierrez</t>
  </si>
  <si>
    <t>Salinas</t>
  </si>
  <si>
    <t xml:space="preserve">Cabeza deVaca </t>
  </si>
  <si>
    <t>Perez</t>
  </si>
  <si>
    <t>Esparza</t>
  </si>
  <si>
    <t>McAllen Board of Commissioners - Special Election</t>
  </si>
  <si>
    <t>MPUB Trustees</t>
  </si>
  <si>
    <t xml:space="preserve">Place B - Unexpired Term </t>
  </si>
  <si>
    <t xml:space="preserve">Godinez </t>
  </si>
  <si>
    <t xml:space="preserve">Enriquez </t>
  </si>
  <si>
    <t>Goldammer</t>
  </si>
  <si>
    <t>District 6 - Fields Elementary</t>
  </si>
  <si>
    <t>District 5 - McAllen High School</t>
  </si>
  <si>
    <t>District 4 - Palmview Community Center</t>
  </si>
  <si>
    <t>District 3 - Achieve Early College</t>
  </si>
  <si>
    <t>District 2 - Lark Community Center</t>
  </si>
  <si>
    <t xml:space="preserve">Against </t>
  </si>
  <si>
    <t>For</t>
  </si>
  <si>
    <t xml:space="preserve">For </t>
  </si>
  <si>
    <t>Against</t>
  </si>
  <si>
    <t xml:space="preserve">Total       Votes         Cast </t>
  </si>
  <si>
    <t xml:space="preserve">Proposition "C"                                    General Updates                       </t>
  </si>
  <si>
    <t xml:space="preserve">Proposition "B"                                    Eligibility For Office                       </t>
  </si>
  <si>
    <t xml:space="preserve">Proposition "A"                         Term Limits                        </t>
  </si>
  <si>
    <t xml:space="preserve">73,468 Registered voters pursuant to certified count provided by the Hidalgo County Voter Registrar's Office </t>
  </si>
  <si>
    <t xml:space="preserve">District 6 - Unexpired Term </t>
  </si>
  <si>
    <t>District 6 - 11,996 Registered voters pursuant to certified count provided by the Hidalgo County Voter Registrar's Office</t>
  </si>
  <si>
    <t>Official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</si>
</sst>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1"/>
      <name val="Bookman Old Style"/>
      <family val="1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20"/>
      <color theme="0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  <font>
      <b/>
      <sz val="22"/>
      <color theme="0"/>
      <name val="Arial"/>
      <family val="2"/>
    </font>
    <font>
      <b/>
      <sz val="2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Trellis">
        <bgColor theme="3" tint="0.79995117038483843"/>
      </patternFill>
    </fill>
    <fill>
      <patternFill patternType="solid">
        <fgColor rgb="FF00B05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66FF"/>
        <bgColor indexed="64"/>
      </patternFill>
    </fill>
    <fill>
      <patternFill patternType="darkTrellis">
        <bgColor theme="3" tint="0.7998901333658864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7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12" borderId="2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5" borderId="1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1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left"/>
    </xf>
    <xf numFmtId="0" fontId="6" fillId="11" borderId="14" xfId="0" applyFont="1" applyFill="1" applyBorder="1" applyAlignment="1">
      <alignment horizontal="left"/>
    </xf>
    <xf numFmtId="0" fontId="6" fillId="11" borderId="15" xfId="0" applyFont="1" applyFill="1" applyBorder="1" applyAlignment="1">
      <alignment horizontal="left"/>
    </xf>
    <xf numFmtId="0" fontId="6" fillId="11" borderId="12" xfId="0" applyFont="1" applyFill="1" applyBorder="1" applyAlignment="1">
      <alignment horizontal="left"/>
    </xf>
    <xf numFmtId="0" fontId="5" fillId="8" borderId="13" xfId="0" applyFont="1" applyFill="1" applyBorder="1" applyAlignment="1">
      <alignment horizontal="left"/>
    </xf>
    <xf numFmtId="0" fontId="7" fillId="8" borderId="14" xfId="0" applyFont="1" applyFill="1" applyBorder="1"/>
    <xf numFmtId="0" fontId="7" fillId="8" borderId="18" xfId="0" applyFont="1" applyFill="1" applyBorder="1"/>
    <xf numFmtId="0" fontId="7" fillId="8" borderId="15" xfId="0" applyFont="1" applyFill="1" applyBorder="1"/>
    <xf numFmtId="0" fontId="7" fillId="8" borderId="12" xfId="0" applyFont="1" applyFill="1" applyBorder="1"/>
    <xf numFmtId="0" fontId="7" fillId="8" borderId="4" xfId="0" applyFont="1" applyFill="1" applyBorder="1"/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2" xfId="0" applyFont="1" applyFill="1" applyBorder="1" applyAlignment="1">
      <alignment horizontal="right"/>
    </xf>
    <xf numFmtId="0" fontId="6" fillId="5" borderId="16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0" fontId="6" fillId="10" borderId="16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6" fillId="10" borderId="15" xfId="0" applyFont="1" applyFill="1" applyBorder="1" applyAlignment="1">
      <alignment horizontal="left"/>
    </xf>
    <xf numFmtId="0" fontId="6" fillId="10" borderId="12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6" fillId="7" borderId="12" xfId="0" applyFont="1" applyFill="1" applyBorder="1" applyAlignment="1">
      <alignment horizontal="left"/>
    </xf>
    <xf numFmtId="0" fontId="6" fillId="12" borderId="13" xfId="0" applyFont="1" applyFill="1" applyBorder="1" applyAlignment="1">
      <alignment horizontal="left"/>
    </xf>
    <xf numFmtId="0" fontId="6" fillId="12" borderId="14" xfId="0" applyFont="1" applyFill="1" applyBorder="1" applyAlignment="1">
      <alignment horizontal="left"/>
    </xf>
    <xf numFmtId="0" fontId="6" fillId="12" borderId="15" xfId="0" applyFont="1" applyFill="1" applyBorder="1" applyAlignment="1">
      <alignment horizontal="left"/>
    </xf>
    <xf numFmtId="0" fontId="6" fillId="12" borderId="12" xfId="0" applyFont="1" applyFill="1" applyBorder="1" applyAlignment="1">
      <alignment horizontal="left"/>
    </xf>
    <xf numFmtId="0" fontId="6" fillId="9" borderId="13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0" fontId="6" fillId="9" borderId="15" xfId="0" applyFont="1" applyFill="1" applyBorder="1" applyAlignment="1">
      <alignment horizontal="left"/>
    </xf>
    <xf numFmtId="0" fontId="6" fillId="9" borderId="12" xfId="0" applyFont="1" applyFill="1" applyBorder="1" applyAlignment="1">
      <alignment horizontal="left"/>
    </xf>
    <xf numFmtId="0" fontId="5" fillId="8" borderId="13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wrapText="1"/>
    </xf>
    <xf numFmtId="0" fontId="6" fillId="8" borderId="18" xfId="0" applyFont="1" applyFill="1" applyBorder="1" applyAlignment="1">
      <alignment horizontal="center" wrapText="1"/>
    </xf>
    <xf numFmtId="0" fontId="6" fillId="8" borderId="16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left"/>
    </xf>
    <xf numFmtId="0" fontId="6" fillId="10" borderId="18" xfId="0" applyFont="1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8" borderId="13" xfId="0" applyFont="1" applyFill="1" applyBorder="1" applyAlignment="1">
      <alignment horizontal="left"/>
    </xf>
    <xf numFmtId="0" fontId="10" fillId="8" borderId="14" xfId="0" applyFont="1" applyFill="1" applyBorder="1" applyAlignment="1">
      <alignment horizontal="left"/>
    </xf>
    <xf numFmtId="0" fontId="10" fillId="8" borderId="18" xfId="0" applyFont="1" applyFill="1" applyBorder="1" applyAlignment="1">
      <alignment horizontal="left"/>
    </xf>
    <xf numFmtId="0" fontId="10" fillId="8" borderId="15" xfId="0" applyFont="1" applyFill="1" applyBorder="1" applyAlignment="1">
      <alignment horizontal="left"/>
    </xf>
    <xf numFmtId="0" fontId="10" fillId="8" borderId="12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0" fillId="8" borderId="13" xfId="0" applyFont="1" applyFill="1" applyBorder="1" applyAlignment="1">
      <alignment horizontal="left" vertical="top" wrapText="1"/>
    </xf>
    <xf numFmtId="0" fontId="10" fillId="8" borderId="14" xfId="0" applyFont="1" applyFill="1" applyBorder="1" applyAlignment="1">
      <alignment horizontal="left" vertical="top" wrapText="1"/>
    </xf>
    <xf numFmtId="0" fontId="10" fillId="8" borderId="18" xfId="0" applyFont="1" applyFill="1" applyBorder="1" applyAlignment="1">
      <alignment horizontal="left" vertical="top" wrapText="1"/>
    </xf>
    <xf numFmtId="0" fontId="10" fillId="8" borderId="15" xfId="0" applyFont="1" applyFill="1" applyBorder="1" applyAlignment="1">
      <alignment horizontal="left" vertical="top" wrapText="1"/>
    </xf>
    <xf numFmtId="0" fontId="10" fillId="8" borderId="12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9" fillId="11" borderId="13" xfId="0" applyFont="1" applyFill="1" applyBorder="1" applyAlignment="1">
      <alignment horizontal="left" vertical="top" wrapText="1"/>
    </xf>
    <xf numFmtId="0" fontId="9" fillId="11" borderId="14" xfId="0" applyFont="1" applyFill="1" applyBorder="1" applyAlignment="1">
      <alignment horizontal="left" vertical="top" wrapText="1"/>
    </xf>
    <xf numFmtId="0" fontId="8" fillId="5" borderId="16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8" fillId="5" borderId="17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left" vertical="top" wrapText="1"/>
    </xf>
    <xf numFmtId="0" fontId="9" fillId="7" borderId="22" xfId="0" applyFont="1" applyFill="1" applyBorder="1" applyAlignment="1">
      <alignment horizontal="left" vertical="top" wrapText="1"/>
    </xf>
    <xf numFmtId="0" fontId="9" fillId="12" borderId="23" xfId="0" applyFont="1" applyFill="1" applyBorder="1" applyAlignment="1">
      <alignment horizontal="left" vertical="top" wrapText="1"/>
    </xf>
    <xf numFmtId="0" fontId="9" fillId="12" borderId="22" xfId="0" applyFont="1" applyFill="1" applyBorder="1" applyAlignment="1">
      <alignment horizontal="left" vertical="top" wrapText="1"/>
    </xf>
    <xf numFmtId="0" fontId="9" fillId="14" borderId="23" xfId="0" applyFont="1" applyFill="1" applyBorder="1" applyAlignment="1">
      <alignment horizontal="left" vertical="top" wrapText="1"/>
    </xf>
    <xf numFmtId="0" fontId="9" fillId="14" borderId="22" xfId="0" applyFont="1" applyFill="1" applyBorder="1" applyAlignment="1">
      <alignment horizontal="left" vertical="top" wrapText="1"/>
    </xf>
    <xf numFmtId="0" fontId="9" fillId="15" borderId="21" xfId="0" applyFont="1" applyFill="1" applyBorder="1" applyAlignment="1">
      <alignment horizontal="left" vertical="top" wrapText="1"/>
    </xf>
    <xf numFmtId="0" fontId="9" fillId="15" borderId="20" xfId="0" applyFont="1" applyFill="1" applyBorder="1" applyAlignment="1">
      <alignment horizontal="left" vertical="top" wrapText="1"/>
    </xf>
    <xf numFmtId="0" fontId="9" fillId="4" borderId="23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0" fontId="6" fillId="0" borderId="0" xfId="1" applyNumberFormat="1" applyFont="1"/>
    <xf numFmtId="10" fontId="6" fillId="0" borderId="0" xfId="0" applyNumberFormat="1" applyFont="1"/>
    <xf numFmtId="10" fontId="0" fillId="0" borderId="0" xfId="0" applyNumberFormat="1"/>
    <xf numFmtId="10" fontId="8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00"/>
      <color rgb="FFCC66FF"/>
      <color rgb="FFFF0066"/>
      <color rgb="FFFF9933"/>
      <color rgb="FF009999"/>
      <color rgb="FFFF66FF"/>
      <color rgb="FF003399"/>
      <color rgb="FF66CCFF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335859</xdr:colOff>
      <xdr:row>0</xdr:row>
      <xdr:rowOff>38100</xdr:rowOff>
    </xdr:from>
    <xdr:to>
      <xdr:col>11</xdr:col>
      <xdr:colOff>220436</xdr:colOff>
      <xdr:row>2</xdr:row>
      <xdr:rowOff>1334652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4FBEB3-4F2D-4832-8C83-E781CEB6A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9859" y="38100"/>
          <a:ext cx="3994841" cy="1715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163503</xdr:colOff>
      <xdr:row>0</xdr:row>
      <xdr:rowOff>41728</xdr:rowOff>
    </xdr:from>
    <xdr:to>
      <xdr:col>6</xdr:col>
      <xdr:colOff>620487</xdr:colOff>
      <xdr:row>2</xdr:row>
      <xdr:rowOff>902296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59010-0D01-4B21-AF9B-E86C41ED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217" y="41728"/>
          <a:ext cx="2982470" cy="1285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38100</xdr:rowOff>
    </xdr:from>
    <xdr:to>
      <xdr:col>5</xdr:col>
      <xdr:colOff>587829</xdr:colOff>
      <xdr:row>2</xdr:row>
      <xdr:rowOff>1207634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B4292-D93A-497C-903D-297D211D3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700" y="38100"/>
          <a:ext cx="3699329" cy="1594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1397001</xdr:colOff>
      <xdr:row>0</xdr:row>
      <xdr:rowOff>1</xdr:rowOff>
    </xdr:from>
    <xdr:ext cx="3657599" cy="1572868"/>
    <xdr:pic>
      <xdr:nvPicPr>
        <xdr:cNvPr id="2" name="Picture 1">
          <a:extLst>
            <a:ext uri="{FF2B5EF4-FFF2-40B4-BE49-F238E27FC236}">
              <a16:creationId xmlns:a16="http://schemas.microsoft.com/office/drawing/2014/main" id="{84E354F0-2CE4-42E1-A5EA-2298CA890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1" y="1"/>
          <a:ext cx="3657599" cy="15728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9"/>
  <sheetViews>
    <sheetView showGridLines="0" tabSelected="1" topLeftCell="B1" zoomScale="53" zoomScaleNormal="53" workbookViewId="0">
      <selection activeCell="Q33" sqref="Q33"/>
    </sheetView>
  </sheetViews>
  <sheetFormatPr defaultRowHeight="13.2" x14ac:dyDescent="0.25"/>
  <cols>
    <col min="1" max="1" width="30.109375" customWidth="1"/>
    <col min="2" max="2" width="43.109375" bestFit="1" customWidth="1"/>
    <col min="4" max="4" width="20.88671875" customWidth="1"/>
    <col min="5" max="5" width="15" bestFit="1" customWidth="1"/>
    <col min="6" max="6" width="18.6640625" bestFit="1" customWidth="1"/>
    <col min="7" max="7" width="15.44140625" bestFit="1" customWidth="1"/>
    <col min="8" max="8" width="19.33203125" bestFit="1" customWidth="1"/>
    <col min="9" max="9" width="19.6640625" bestFit="1" customWidth="1"/>
    <col min="10" max="10" width="18.6640625" bestFit="1" customWidth="1"/>
    <col min="11" max="11" width="21.5546875" bestFit="1" customWidth="1"/>
    <col min="12" max="12" width="20.44140625" bestFit="1" customWidth="1"/>
    <col min="13" max="13" width="17.5546875" bestFit="1" customWidth="1"/>
    <col min="14" max="14" width="22.44140625" bestFit="1" customWidth="1"/>
    <col min="15" max="16" width="22.44140625" customWidth="1"/>
    <col min="17" max="17" width="17.109375" bestFit="1" customWidth="1"/>
    <col min="18" max="18" width="18" bestFit="1" customWidth="1"/>
    <col min="19" max="19" width="24.109375" customWidth="1"/>
  </cols>
  <sheetData>
    <row r="1" spans="2:19" ht="17.399999999999999" customHeight="1" x14ac:dyDescent="0.25">
      <c r="B1" s="57" t="s">
        <v>65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2:19" s="3" customFormat="1" ht="16.2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2:19" ht="118.95" customHeight="1" thickBot="1" x14ac:dyDescent="0.3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2:19" ht="27" customHeight="1" thickBot="1" x14ac:dyDescent="0.45">
      <c r="B4" s="118" t="s">
        <v>37</v>
      </c>
      <c r="C4" s="119"/>
      <c r="D4" s="120"/>
      <c r="E4" s="128" t="s">
        <v>6</v>
      </c>
      <c r="F4" s="129"/>
      <c r="G4" s="129"/>
      <c r="H4" s="129"/>
      <c r="I4" s="129"/>
      <c r="J4" s="130"/>
      <c r="K4" s="129"/>
      <c r="L4" s="129"/>
      <c r="M4" s="129"/>
      <c r="N4" s="130"/>
      <c r="O4" s="21"/>
      <c r="P4" s="21"/>
      <c r="Q4" s="126" t="s">
        <v>22</v>
      </c>
      <c r="R4" s="127"/>
      <c r="S4" s="5" t="s">
        <v>23</v>
      </c>
    </row>
    <row r="5" spans="2:19" ht="25.2" thickBot="1" x14ac:dyDescent="0.45">
      <c r="B5" s="121"/>
      <c r="C5" s="122"/>
      <c r="D5" s="122"/>
      <c r="E5" s="51" t="s">
        <v>13</v>
      </c>
      <c r="F5" s="52"/>
      <c r="G5" s="52"/>
      <c r="H5" s="52"/>
      <c r="I5" s="52"/>
      <c r="J5" s="64" t="s">
        <v>1</v>
      </c>
      <c r="K5" s="64"/>
      <c r="L5" s="65"/>
      <c r="M5" s="18" t="s">
        <v>2</v>
      </c>
      <c r="N5" s="131" t="s">
        <v>20</v>
      </c>
      <c r="O5" s="132"/>
      <c r="P5" s="133"/>
      <c r="Q5" s="48" t="s">
        <v>17</v>
      </c>
      <c r="R5" s="49" t="s">
        <v>18</v>
      </c>
      <c r="S5" s="6" t="s">
        <v>24</v>
      </c>
    </row>
    <row r="6" spans="2:19" ht="25.2" thickBot="1" x14ac:dyDescent="0.45">
      <c r="B6" s="123"/>
      <c r="C6" s="124"/>
      <c r="D6" s="125"/>
      <c r="E6" s="25" t="s">
        <v>27</v>
      </c>
      <c r="F6" s="25" t="s">
        <v>28</v>
      </c>
      <c r="G6" s="25" t="s">
        <v>29</v>
      </c>
      <c r="H6" s="25" t="s">
        <v>30</v>
      </c>
      <c r="I6" s="25" t="s">
        <v>31</v>
      </c>
      <c r="J6" s="7" t="s">
        <v>32</v>
      </c>
      <c r="K6" s="22" t="s">
        <v>33</v>
      </c>
      <c r="L6" s="22" t="s">
        <v>34</v>
      </c>
      <c r="M6" s="8" t="s">
        <v>21</v>
      </c>
      <c r="N6" s="9" t="s">
        <v>35</v>
      </c>
      <c r="O6" s="29" t="s">
        <v>14</v>
      </c>
      <c r="P6" s="29" t="s">
        <v>36</v>
      </c>
      <c r="Q6" s="48" t="s">
        <v>5</v>
      </c>
      <c r="R6" s="50" t="s">
        <v>15</v>
      </c>
      <c r="S6" s="10" t="s">
        <v>25</v>
      </c>
    </row>
    <row r="7" spans="2:19" ht="15" customHeight="1" x14ac:dyDescent="0.25">
      <c r="B7" s="76" t="s">
        <v>7</v>
      </c>
      <c r="C7" s="77"/>
      <c r="D7" s="77"/>
      <c r="E7" s="53">
        <v>93</v>
      </c>
      <c r="F7" s="53">
        <v>189</v>
      </c>
      <c r="G7" s="53">
        <v>198</v>
      </c>
      <c r="H7" s="53">
        <v>236</v>
      </c>
      <c r="I7" s="53">
        <v>150</v>
      </c>
      <c r="J7" s="53">
        <v>225</v>
      </c>
      <c r="K7" s="62">
        <v>315</v>
      </c>
      <c r="L7" s="62">
        <v>284</v>
      </c>
      <c r="M7" s="68"/>
      <c r="N7" s="68"/>
      <c r="O7" s="74"/>
      <c r="P7" s="74"/>
      <c r="Q7" s="70">
        <v>604</v>
      </c>
      <c r="R7" s="70">
        <v>598</v>
      </c>
      <c r="S7" s="100">
        <v>868</v>
      </c>
    </row>
    <row r="8" spans="2:19" ht="23.25" customHeight="1" thickBot="1" x14ac:dyDescent="0.3">
      <c r="B8" s="78"/>
      <c r="C8" s="79"/>
      <c r="D8" s="79"/>
      <c r="E8" s="54"/>
      <c r="F8" s="54"/>
      <c r="G8" s="54"/>
      <c r="H8" s="54"/>
      <c r="I8" s="54"/>
      <c r="J8" s="54"/>
      <c r="K8" s="63"/>
      <c r="L8" s="63"/>
      <c r="M8" s="69"/>
      <c r="N8" s="69"/>
      <c r="O8" s="75"/>
      <c r="P8" s="75"/>
      <c r="Q8" s="71"/>
      <c r="R8" s="71"/>
      <c r="S8" s="101"/>
    </row>
    <row r="9" spans="2:19" ht="15" customHeight="1" x14ac:dyDescent="0.4">
      <c r="B9" s="106" t="s">
        <v>8</v>
      </c>
      <c r="C9" s="107"/>
      <c r="D9" s="107"/>
      <c r="E9" s="53">
        <v>79</v>
      </c>
      <c r="F9" s="53">
        <v>91</v>
      </c>
      <c r="G9" s="53">
        <v>106</v>
      </c>
      <c r="H9" s="53">
        <v>136</v>
      </c>
      <c r="I9" s="53">
        <v>126</v>
      </c>
      <c r="J9" s="59"/>
      <c r="K9" s="23"/>
      <c r="L9" s="23"/>
      <c r="M9" s="62">
        <v>389</v>
      </c>
      <c r="N9" s="68"/>
      <c r="O9" s="74"/>
      <c r="P9" s="74"/>
      <c r="Q9" s="70">
        <v>370</v>
      </c>
      <c r="R9" s="70">
        <v>353</v>
      </c>
      <c r="S9" s="100">
        <v>540</v>
      </c>
    </row>
    <row r="10" spans="2:19" ht="23.25" customHeight="1" thickBot="1" x14ac:dyDescent="0.45">
      <c r="B10" s="108"/>
      <c r="C10" s="109"/>
      <c r="D10" s="109"/>
      <c r="E10" s="54"/>
      <c r="F10" s="54"/>
      <c r="G10" s="54"/>
      <c r="H10" s="54"/>
      <c r="I10" s="54"/>
      <c r="J10" s="60"/>
      <c r="K10" s="24"/>
      <c r="L10" s="24"/>
      <c r="M10" s="63"/>
      <c r="N10" s="69"/>
      <c r="O10" s="75"/>
      <c r="P10" s="75"/>
      <c r="Q10" s="71"/>
      <c r="R10" s="71"/>
      <c r="S10" s="101"/>
    </row>
    <row r="11" spans="2:19" ht="15" customHeight="1" x14ac:dyDescent="0.4">
      <c r="B11" s="110" t="s">
        <v>9</v>
      </c>
      <c r="C11" s="111"/>
      <c r="D11" s="111"/>
      <c r="E11" s="53">
        <v>64</v>
      </c>
      <c r="F11" s="53">
        <v>61</v>
      </c>
      <c r="G11" s="53">
        <v>60</v>
      </c>
      <c r="H11" s="53">
        <v>121</v>
      </c>
      <c r="I11" s="53">
        <v>80</v>
      </c>
      <c r="J11" s="59"/>
      <c r="K11" s="66"/>
      <c r="L11" s="23"/>
      <c r="M11" s="68"/>
      <c r="N11" s="53">
        <v>98</v>
      </c>
      <c r="O11" s="62">
        <v>179</v>
      </c>
      <c r="P11" s="62">
        <v>95</v>
      </c>
      <c r="Q11" s="70">
        <v>277</v>
      </c>
      <c r="R11" s="70">
        <v>239</v>
      </c>
      <c r="S11" s="100">
        <v>389</v>
      </c>
    </row>
    <row r="12" spans="2:19" ht="23.25" customHeight="1" thickBot="1" x14ac:dyDescent="0.45">
      <c r="B12" s="112"/>
      <c r="C12" s="113"/>
      <c r="D12" s="113"/>
      <c r="E12" s="54"/>
      <c r="F12" s="54"/>
      <c r="G12" s="54"/>
      <c r="H12" s="54"/>
      <c r="I12" s="54"/>
      <c r="J12" s="60"/>
      <c r="K12" s="67"/>
      <c r="L12" s="24"/>
      <c r="M12" s="69"/>
      <c r="N12" s="54"/>
      <c r="O12" s="63"/>
      <c r="P12" s="63"/>
      <c r="Q12" s="71"/>
      <c r="R12" s="71"/>
      <c r="S12" s="101"/>
    </row>
    <row r="13" spans="2:19" ht="15.75" customHeight="1" x14ac:dyDescent="0.25">
      <c r="B13" s="114" t="s">
        <v>10</v>
      </c>
      <c r="C13" s="115"/>
      <c r="D13" s="115"/>
      <c r="E13" s="53">
        <v>37</v>
      </c>
      <c r="F13" s="53">
        <v>23</v>
      </c>
      <c r="G13" s="53">
        <v>18</v>
      </c>
      <c r="H13" s="53">
        <v>49</v>
      </c>
      <c r="I13" s="53">
        <v>41</v>
      </c>
      <c r="J13" s="59"/>
      <c r="K13" s="66"/>
      <c r="L13" s="66"/>
      <c r="M13" s="68"/>
      <c r="N13" s="68"/>
      <c r="O13" s="74"/>
      <c r="P13" s="74"/>
      <c r="Q13" s="70">
        <v>108</v>
      </c>
      <c r="R13" s="70">
        <v>103</v>
      </c>
      <c r="S13" s="100">
        <v>171</v>
      </c>
    </row>
    <row r="14" spans="2:19" ht="23.25" customHeight="1" thickBot="1" x14ac:dyDescent="0.3">
      <c r="B14" s="116"/>
      <c r="C14" s="117"/>
      <c r="D14" s="117"/>
      <c r="E14" s="54"/>
      <c r="F14" s="54"/>
      <c r="G14" s="54"/>
      <c r="H14" s="54"/>
      <c r="I14" s="54"/>
      <c r="J14" s="60"/>
      <c r="K14" s="67"/>
      <c r="L14" s="67"/>
      <c r="M14" s="69"/>
      <c r="N14" s="69"/>
      <c r="O14" s="75"/>
      <c r="P14" s="75"/>
      <c r="Q14" s="71"/>
      <c r="R14" s="71"/>
      <c r="S14" s="101"/>
    </row>
    <row r="15" spans="2:19" ht="15.75" customHeight="1" x14ac:dyDescent="0.4">
      <c r="B15" s="92" t="s">
        <v>11</v>
      </c>
      <c r="C15" s="93"/>
      <c r="D15" s="93"/>
      <c r="E15" s="53">
        <v>54</v>
      </c>
      <c r="F15" s="53">
        <v>105</v>
      </c>
      <c r="G15" s="53">
        <v>84</v>
      </c>
      <c r="H15" s="53">
        <v>81</v>
      </c>
      <c r="I15" s="53">
        <v>89</v>
      </c>
      <c r="J15" s="59"/>
      <c r="K15" s="66"/>
      <c r="L15" s="23"/>
      <c r="M15" s="68"/>
      <c r="N15" s="68"/>
      <c r="O15" s="74"/>
      <c r="P15" s="74"/>
      <c r="Q15" s="70">
        <v>260</v>
      </c>
      <c r="R15" s="70">
        <v>261</v>
      </c>
      <c r="S15" s="100">
        <v>414</v>
      </c>
    </row>
    <row r="16" spans="2:19" ht="23.25" customHeight="1" thickBot="1" x14ac:dyDescent="0.45">
      <c r="B16" s="94"/>
      <c r="C16" s="95"/>
      <c r="D16" s="95"/>
      <c r="E16" s="54"/>
      <c r="F16" s="54"/>
      <c r="G16" s="54"/>
      <c r="H16" s="54"/>
      <c r="I16" s="54"/>
      <c r="J16" s="60"/>
      <c r="K16" s="67"/>
      <c r="L16" s="24"/>
      <c r="M16" s="69"/>
      <c r="N16" s="69"/>
      <c r="O16" s="75"/>
      <c r="P16" s="75"/>
      <c r="Q16" s="71"/>
      <c r="R16" s="71"/>
      <c r="S16" s="101"/>
    </row>
    <row r="17" spans="2:19" ht="15.75" customHeight="1" x14ac:dyDescent="0.25">
      <c r="B17" s="96" t="s">
        <v>12</v>
      </c>
      <c r="C17" s="97"/>
      <c r="D17" s="97"/>
      <c r="E17" s="55">
        <v>47</v>
      </c>
      <c r="F17" s="55">
        <v>166</v>
      </c>
      <c r="G17" s="55">
        <v>101</v>
      </c>
      <c r="H17" s="55">
        <v>71</v>
      </c>
      <c r="I17" s="55">
        <v>91</v>
      </c>
      <c r="J17" s="61"/>
      <c r="K17" s="66"/>
      <c r="L17" s="66"/>
      <c r="M17" s="72"/>
      <c r="N17" s="72"/>
      <c r="O17" s="74"/>
      <c r="P17" s="74"/>
      <c r="Q17" s="70">
        <v>315</v>
      </c>
      <c r="R17" s="70">
        <v>329</v>
      </c>
      <c r="S17" s="53">
        <v>478</v>
      </c>
    </row>
    <row r="18" spans="2:19" ht="23.25" customHeight="1" thickBot="1" x14ac:dyDescent="0.3">
      <c r="B18" s="98"/>
      <c r="C18" s="99"/>
      <c r="D18" s="99"/>
      <c r="E18" s="54"/>
      <c r="F18" s="54"/>
      <c r="G18" s="54"/>
      <c r="H18" s="54"/>
      <c r="I18" s="54"/>
      <c r="J18" s="60"/>
      <c r="K18" s="67"/>
      <c r="L18" s="67"/>
      <c r="M18" s="69"/>
      <c r="N18" s="69"/>
      <c r="O18" s="75"/>
      <c r="P18" s="75"/>
      <c r="Q18" s="71"/>
      <c r="R18" s="71"/>
      <c r="S18" s="54"/>
    </row>
    <row r="19" spans="2:19" ht="45" customHeight="1" thickBot="1" x14ac:dyDescent="0.45">
      <c r="B19" s="89" t="s">
        <v>3</v>
      </c>
      <c r="C19" s="90"/>
      <c r="D19" s="91"/>
      <c r="E19" s="11">
        <f>SUM(E7:E18)</f>
        <v>374</v>
      </c>
      <c r="F19" s="11">
        <f>SUM(F7:F18)</f>
        <v>635</v>
      </c>
      <c r="G19" s="11">
        <f>SUM(G7:G18)</f>
        <v>567</v>
      </c>
      <c r="H19" s="11">
        <f>SUM(H7:H18)</f>
        <v>694</v>
      </c>
      <c r="I19" s="11">
        <f>SUM(I7:I18)</f>
        <v>577</v>
      </c>
      <c r="J19" s="28">
        <f>SUM(J7)</f>
        <v>225</v>
      </c>
      <c r="K19" s="28">
        <f>SUM(K7)</f>
        <v>315</v>
      </c>
      <c r="L19" s="28">
        <f>SUM(L7:L18)</f>
        <v>284</v>
      </c>
      <c r="M19" s="11">
        <f t="shared" ref="M19" si="0">SUM(M7,M9,M11,M13,M15,M17)</f>
        <v>389</v>
      </c>
      <c r="N19" s="28">
        <f t="shared" ref="N19:S19" si="1">SUM(N7:N18)</f>
        <v>98</v>
      </c>
      <c r="O19" s="28">
        <f t="shared" si="1"/>
        <v>179</v>
      </c>
      <c r="P19" s="28">
        <f t="shared" si="1"/>
        <v>95</v>
      </c>
      <c r="Q19" s="28">
        <f t="shared" si="1"/>
        <v>1934</v>
      </c>
      <c r="R19" s="28">
        <f t="shared" si="1"/>
        <v>1883</v>
      </c>
      <c r="S19" s="11">
        <f t="shared" si="1"/>
        <v>2860</v>
      </c>
    </row>
    <row r="20" spans="2:19" ht="15.75" customHeight="1" x14ac:dyDescent="0.25">
      <c r="B20" s="80" t="s">
        <v>19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</row>
    <row r="21" spans="2:19" ht="27" customHeight="1" thickBot="1" x14ac:dyDescent="0.3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</row>
    <row r="22" spans="2:19" ht="15" customHeight="1" x14ac:dyDescent="0.25">
      <c r="B22" s="102" t="s">
        <v>0</v>
      </c>
      <c r="C22" s="103"/>
      <c r="D22" s="103"/>
      <c r="E22" s="53">
        <v>653</v>
      </c>
      <c r="F22" s="53">
        <v>1697</v>
      </c>
      <c r="G22" s="53">
        <v>1659</v>
      </c>
      <c r="H22" s="53">
        <v>1812</v>
      </c>
      <c r="I22" s="53">
        <v>1144</v>
      </c>
      <c r="J22" s="53">
        <v>486</v>
      </c>
      <c r="K22" s="62">
        <v>859</v>
      </c>
      <c r="L22" s="62">
        <v>699</v>
      </c>
      <c r="M22" s="53">
        <v>851</v>
      </c>
      <c r="N22" s="53">
        <v>204</v>
      </c>
      <c r="O22" s="62">
        <v>322</v>
      </c>
      <c r="P22" s="62">
        <v>210</v>
      </c>
      <c r="Q22" s="70">
        <v>4716</v>
      </c>
      <c r="R22" s="70">
        <v>4616</v>
      </c>
      <c r="S22" s="53">
        <v>7020</v>
      </c>
    </row>
    <row r="23" spans="2:19" ht="23.25" customHeight="1" thickBot="1" x14ac:dyDescent="0.3">
      <c r="B23" s="104"/>
      <c r="C23" s="105"/>
      <c r="D23" s="105"/>
      <c r="E23" s="54"/>
      <c r="F23" s="54"/>
      <c r="G23" s="54"/>
      <c r="H23" s="54"/>
      <c r="I23" s="54"/>
      <c r="J23" s="54"/>
      <c r="K23" s="63"/>
      <c r="L23" s="63"/>
      <c r="M23" s="54"/>
      <c r="N23" s="54"/>
      <c r="O23" s="63"/>
      <c r="P23" s="63"/>
      <c r="Q23" s="71"/>
      <c r="R23" s="71"/>
      <c r="S23" s="54"/>
    </row>
    <row r="24" spans="2:19" ht="15" customHeight="1" x14ac:dyDescent="0.25">
      <c r="B24" s="102" t="s">
        <v>16</v>
      </c>
      <c r="C24" s="103"/>
      <c r="D24" s="103"/>
      <c r="E24" s="53">
        <v>14</v>
      </c>
      <c r="F24" s="53">
        <v>49</v>
      </c>
      <c r="G24" s="53">
        <v>43</v>
      </c>
      <c r="H24" s="53">
        <v>104</v>
      </c>
      <c r="I24" s="53">
        <v>28</v>
      </c>
      <c r="J24" s="53">
        <v>12</v>
      </c>
      <c r="K24" s="62">
        <v>14</v>
      </c>
      <c r="L24" s="62">
        <v>21</v>
      </c>
      <c r="M24" s="53">
        <v>18</v>
      </c>
      <c r="N24" s="53">
        <v>5</v>
      </c>
      <c r="O24" s="62">
        <v>10</v>
      </c>
      <c r="P24" s="62">
        <v>8</v>
      </c>
      <c r="Q24" s="70">
        <v>177</v>
      </c>
      <c r="R24" s="70">
        <v>184</v>
      </c>
      <c r="S24" s="53">
        <v>239</v>
      </c>
    </row>
    <row r="25" spans="2:19" ht="23.25" customHeight="1" thickBot="1" x14ac:dyDescent="0.3">
      <c r="B25" s="104"/>
      <c r="C25" s="105"/>
      <c r="D25" s="105"/>
      <c r="E25" s="54"/>
      <c r="F25" s="54"/>
      <c r="G25" s="54"/>
      <c r="H25" s="54"/>
      <c r="I25" s="54"/>
      <c r="J25" s="54"/>
      <c r="K25" s="63"/>
      <c r="L25" s="63"/>
      <c r="M25" s="54"/>
      <c r="N25" s="54"/>
      <c r="O25" s="63"/>
      <c r="P25" s="63"/>
      <c r="Q25" s="71"/>
      <c r="R25" s="71"/>
      <c r="S25" s="54"/>
    </row>
    <row r="26" spans="2:19" ht="49.95" customHeight="1" thickBot="1" x14ac:dyDescent="0.45">
      <c r="B26" s="86" t="s">
        <v>4</v>
      </c>
      <c r="C26" s="87"/>
      <c r="D26" s="88"/>
      <c r="E26" s="12">
        <f t="shared" ref="E26:R26" si="2">SUM(E19,E22,E24)</f>
        <v>1041</v>
      </c>
      <c r="F26" s="12">
        <f t="shared" ref="F26:G26" si="3">SUM(F19,F22,F24)</f>
        <v>2381</v>
      </c>
      <c r="G26" s="12">
        <f t="shared" si="3"/>
        <v>2269</v>
      </c>
      <c r="H26" s="20">
        <f t="shared" ref="H26:I26" si="4">SUM(H19,H22,H24)</f>
        <v>2610</v>
      </c>
      <c r="I26" s="20">
        <f t="shared" si="4"/>
        <v>1749</v>
      </c>
      <c r="J26" s="13">
        <f>SUM(J19,J22,J24,)</f>
        <v>723</v>
      </c>
      <c r="K26" s="13">
        <f>SUM(K7,K22,K24)</f>
        <v>1188</v>
      </c>
      <c r="L26" s="13">
        <f>SUM(L7,L22,L24,)</f>
        <v>1004</v>
      </c>
      <c r="M26" s="13">
        <f t="shared" si="2"/>
        <v>1258</v>
      </c>
      <c r="N26" s="14">
        <f t="shared" si="2"/>
        <v>307</v>
      </c>
      <c r="O26" s="21">
        <f>SUM(O19,O22,O24)</f>
        <v>511</v>
      </c>
      <c r="P26" s="21">
        <f>SUM(P19,P22,P24)</f>
        <v>313</v>
      </c>
      <c r="Q26" s="13">
        <f t="shared" si="2"/>
        <v>6827</v>
      </c>
      <c r="R26" s="15">
        <f t="shared" si="2"/>
        <v>6683</v>
      </c>
      <c r="S26" s="16">
        <f>SUM(S19,S22,S24)</f>
        <v>10119</v>
      </c>
    </row>
    <row r="27" spans="2:19" ht="43.95" customHeight="1" x14ac:dyDescent="0.4">
      <c r="B27" s="56" t="s">
        <v>26</v>
      </c>
      <c r="C27" s="56"/>
      <c r="D27" s="56"/>
      <c r="E27" s="187">
        <f>IFERROR(E26/SUM($E$26:$I$26),0)</f>
        <v>0.10358208955223881</v>
      </c>
      <c r="F27" s="187">
        <f>IFERROR(F26/SUM($E$26:$I$26),0)</f>
        <v>0.23691542288557213</v>
      </c>
      <c r="G27" s="187">
        <f>IFERROR(G26/SUM($E$26:$I$26),0)</f>
        <v>0.22577114427860698</v>
      </c>
      <c r="H27" s="187">
        <f>IFERROR(H26/SUM($E$26:$I$26),0)</f>
        <v>0.25970149253731345</v>
      </c>
      <c r="I27" s="187">
        <f>IFERROR(I26/SUM($E$26:$I$26),0)</f>
        <v>0.17402985074626864</v>
      </c>
      <c r="J27" s="187">
        <f>IFERROR(J26/SUM($J$26:$L$26),0)</f>
        <v>0.24802744425385934</v>
      </c>
      <c r="K27" s="187">
        <f>IFERROR(K26/SUM($J$26:$L$26),0)</f>
        <v>0.40754716981132078</v>
      </c>
      <c r="L27" s="187">
        <f>IFERROR(L26/SUM($J$26:$L$26),0)</f>
        <v>0.34442538593481992</v>
      </c>
      <c r="M27" s="187">
        <f>IFERROR(M26/SUM($M26:$M$26),0)</f>
        <v>1</v>
      </c>
      <c r="N27" s="187">
        <f>IFERROR(N26/SUM($N$26:$P$26),0)</f>
        <v>0.27144120247568526</v>
      </c>
      <c r="O27" s="187">
        <f>IFERROR(O26/SUM($N$26:$P$26),0)</f>
        <v>0.45181255526083114</v>
      </c>
      <c r="P27" s="187">
        <f>IFERROR(P26/SUM($N$26:$P$26),0)</f>
        <v>0.27674624226348365</v>
      </c>
      <c r="Q27" s="187">
        <f>IFERROR(Q26/SUM($Q$26:$Q$26),0)</f>
        <v>1</v>
      </c>
      <c r="R27" s="187">
        <f>IFERROR(R26/SUM($R$26:$R$26),0)</f>
        <v>1</v>
      </c>
      <c r="S27" s="188"/>
    </row>
    <row r="28" spans="2:19" x14ac:dyDescent="0.25"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</row>
    <row r="30" spans="2:19" ht="12.75" customHeight="1" x14ac:dyDescent="0.25"/>
    <row r="31" spans="2:19" ht="12.75" customHeight="1" x14ac:dyDescent="0.25"/>
    <row r="60" ht="15" customHeight="1" x14ac:dyDescent="0.25"/>
    <row r="76" spans="2:20" ht="13.8" x14ac:dyDescent="0.25">
      <c r="B76" s="73"/>
      <c r="C76" s="73"/>
      <c r="D76" s="73"/>
      <c r="E76" s="4"/>
      <c r="F76" s="4"/>
      <c r="G76" s="4"/>
      <c r="H76" s="19"/>
      <c r="I76" s="19"/>
      <c r="J76" s="1"/>
      <c r="K76" s="1"/>
      <c r="L76" s="1"/>
      <c r="M76" s="1"/>
      <c r="N76" s="1"/>
      <c r="O76" s="1"/>
      <c r="P76" s="1"/>
      <c r="Q76" s="1"/>
      <c r="R76" s="1"/>
      <c r="S76" s="2"/>
      <c r="T76" s="3"/>
    </row>
    <row r="77" spans="2:20" ht="13.8" x14ac:dyDescent="0.25">
      <c r="B77" s="73"/>
      <c r="C77" s="73"/>
      <c r="D77" s="73"/>
      <c r="E77" s="4"/>
      <c r="F77" s="4"/>
      <c r="G77" s="4"/>
      <c r="H77" s="19"/>
      <c r="I77" s="19"/>
      <c r="J77" s="1"/>
      <c r="K77" s="1"/>
      <c r="L77" s="1"/>
      <c r="M77" s="1"/>
      <c r="N77" s="1"/>
      <c r="O77" s="1"/>
      <c r="P77" s="1"/>
      <c r="Q77" s="1"/>
      <c r="R77" s="1"/>
      <c r="S77" s="2"/>
      <c r="T77" s="3"/>
    </row>
    <row r="78" spans="2:20" ht="13.8" x14ac:dyDescent="0.25">
      <c r="B78" s="73"/>
      <c r="C78" s="73"/>
      <c r="D78" s="73"/>
      <c r="E78" s="4"/>
      <c r="F78" s="4"/>
      <c r="G78" s="4"/>
      <c r="H78" s="19"/>
      <c r="I78" s="19"/>
      <c r="J78" s="1"/>
      <c r="K78" s="1"/>
      <c r="L78" s="1"/>
      <c r="M78" s="1"/>
      <c r="N78" s="1"/>
      <c r="O78" s="1"/>
      <c r="P78" s="1"/>
      <c r="Q78" s="1"/>
      <c r="R78" s="1"/>
      <c r="S78" s="2"/>
      <c r="T78" s="3"/>
    </row>
    <row r="79" spans="2:20" ht="13.8" x14ac:dyDescent="0.25">
      <c r="B79" s="73"/>
      <c r="C79" s="73"/>
      <c r="D79" s="73"/>
      <c r="E79" s="4"/>
      <c r="F79" s="4"/>
      <c r="G79" s="4"/>
      <c r="H79" s="19"/>
      <c r="I79" s="19"/>
      <c r="J79" s="1"/>
      <c r="K79" s="1"/>
      <c r="L79" s="1"/>
      <c r="M79" s="1"/>
      <c r="N79" s="1"/>
      <c r="O79" s="1"/>
      <c r="P79" s="1"/>
      <c r="Q79" s="1"/>
      <c r="R79" s="1"/>
      <c r="S79" s="2"/>
      <c r="T79" s="3"/>
    </row>
    <row r="80" spans="2:20" ht="13.8" x14ac:dyDescent="0.25">
      <c r="B80" s="73"/>
      <c r="C80" s="73"/>
      <c r="D80" s="73"/>
      <c r="E80" s="4"/>
      <c r="F80" s="4"/>
      <c r="G80" s="4"/>
      <c r="H80" s="19"/>
      <c r="I80" s="19"/>
      <c r="J80" s="1"/>
      <c r="K80" s="1"/>
      <c r="L80" s="1"/>
      <c r="M80" s="1"/>
      <c r="N80" s="1"/>
      <c r="O80" s="1"/>
      <c r="P80" s="1"/>
      <c r="Q80" s="1"/>
      <c r="R80" s="1"/>
      <c r="S80" s="2"/>
      <c r="T80" s="3"/>
    </row>
    <row r="81" spans="2:20" ht="12.75" customHeight="1" x14ac:dyDescent="0.25">
      <c r="B81" s="73"/>
      <c r="C81" s="73"/>
      <c r="D81" s="73"/>
      <c r="E81" s="4"/>
      <c r="F81" s="4"/>
      <c r="G81" s="4"/>
      <c r="H81" s="19"/>
      <c r="I81" s="19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ht="12.75" customHeight="1" x14ac:dyDescent="0.25">
      <c r="B82" s="73"/>
      <c r="C82" s="73"/>
      <c r="D82" s="73"/>
      <c r="E82" s="4"/>
      <c r="F82" s="4"/>
      <c r="G82" s="4"/>
      <c r="H82" s="19"/>
      <c r="I82" s="1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12.75" customHeight="1" x14ac:dyDescent="0.25">
      <c r="B83" s="73"/>
      <c r="C83" s="73"/>
      <c r="D83" s="73"/>
      <c r="E83" s="4"/>
      <c r="F83" s="4"/>
      <c r="G83" s="4"/>
      <c r="H83" s="19"/>
      <c r="I83" s="1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ht="13.5" customHeight="1" x14ac:dyDescent="0.25">
      <c r="B84" s="73"/>
      <c r="C84" s="73"/>
      <c r="D84" s="73"/>
      <c r="E84" s="4"/>
      <c r="F84" s="4"/>
      <c r="G84" s="4"/>
      <c r="H84" s="19"/>
      <c r="I84" s="1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13.8" x14ac:dyDescent="0.25">
      <c r="B85" s="73"/>
      <c r="C85" s="73"/>
      <c r="D85" s="73"/>
      <c r="E85" s="4"/>
      <c r="F85" s="4"/>
      <c r="G85" s="4"/>
      <c r="H85" s="19"/>
      <c r="I85" s="1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ht="13.8" x14ac:dyDescent="0.25">
      <c r="B86" s="73"/>
      <c r="C86" s="73"/>
      <c r="D86" s="73"/>
      <c r="E86" s="4"/>
      <c r="F86" s="4"/>
      <c r="G86" s="4"/>
      <c r="H86" s="19"/>
      <c r="I86" s="1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ht="13.8" x14ac:dyDescent="0.25">
      <c r="B87" s="73"/>
      <c r="C87" s="73"/>
      <c r="D87" s="73"/>
      <c r="E87" s="4"/>
      <c r="F87" s="4"/>
      <c r="G87" s="4"/>
      <c r="H87" s="19"/>
      <c r="I87" s="1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ht="13.8" x14ac:dyDescent="0.25">
      <c r="B88" s="73"/>
      <c r="C88" s="73"/>
      <c r="D88" s="73"/>
      <c r="E88" s="4"/>
      <c r="F88" s="4"/>
      <c r="G88" s="4"/>
      <c r="H88" s="19"/>
      <c r="I88" s="1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</sheetData>
  <mergeCells count="148">
    <mergeCell ref="N5:P5"/>
    <mergeCell ref="O22:O23"/>
    <mergeCell ref="P22:P23"/>
    <mergeCell ref="O24:O25"/>
    <mergeCell ref="P24:P25"/>
    <mergeCell ref="O17:O18"/>
    <mergeCell ref="P17:P18"/>
    <mergeCell ref="O15:O16"/>
    <mergeCell ref="O13:O14"/>
    <mergeCell ref="P13:P14"/>
    <mergeCell ref="O9:O10"/>
    <mergeCell ref="O7:O8"/>
    <mergeCell ref="O11:O12"/>
    <mergeCell ref="S13:S14"/>
    <mergeCell ref="B4:D6"/>
    <mergeCell ref="R15:R16"/>
    <mergeCell ref="R17:R18"/>
    <mergeCell ref="R11:R12"/>
    <mergeCell ref="Q4:R4"/>
    <mergeCell ref="R7:R8"/>
    <mergeCell ref="R9:R10"/>
    <mergeCell ref="E4:N4"/>
    <mergeCell ref="R13:R14"/>
    <mergeCell ref="N9:N10"/>
    <mergeCell ref="L7:L8"/>
    <mergeCell ref="J15:J16"/>
    <mergeCell ref="J13:J14"/>
    <mergeCell ref="M9:M10"/>
    <mergeCell ref="M11:M12"/>
    <mergeCell ref="Q11:Q12"/>
    <mergeCell ref="M13:M14"/>
    <mergeCell ref="N13:N14"/>
    <mergeCell ref="N11:N12"/>
    <mergeCell ref="E9:E10"/>
    <mergeCell ref="P7:P8"/>
    <mergeCell ref="P9:P10"/>
    <mergeCell ref="P11:P12"/>
    <mergeCell ref="B7:D8"/>
    <mergeCell ref="B20:S21"/>
    <mergeCell ref="B26:D26"/>
    <mergeCell ref="B19:D19"/>
    <mergeCell ref="B15:D16"/>
    <mergeCell ref="B17:D18"/>
    <mergeCell ref="S9:S10"/>
    <mergeCell ref="S24:S25"/>
    <mergeCell ref="S17:S18"/>
    <mergeCell ref="S15:S16"/>
    <mergeCell ref="E7:E8"/>
    <mergeCell ref="R24:R25"/>
    <mergeCell ref="R22:R23"/>
    <mergeCell ref="Q9:Q10"/>
    <mergeCell ref="Q7:Q8"/>
    <mergeCell ref="S22:S23"/>
    <mergeCell ref="S11:S12"/>
    <mergeCell ref="S7:S8"/>
    <mergeCell ref="M7:M8"/>
    <mergeCell ref="B24:D25"/>
    <mergeCell ref="B9:D10"/>
    <mergeCell ref="B11:D12"/>
    <mergeCell ref="B13:D14"/>
    <mergeCell ref="B22:D23"/>
    <mergeCell ref="B88:D88"/>
    <mergeCell ref="B78:D78"/>
    <mergeCell ref="B81:D81"/>
    <mergeCell ref="B82:D82"/>
    <mergeCell ref="B83:D83"/>
    <mergeCell ref="B84:D84"/>
    <mergeCell ref="B86:D86"/>
    <mergeCell ref="B85:D85"/>
    <mergeCell ref="B79:D79"/>
    <mergeCell ref="Q13:Q14"/>
    <mergeCell ref="Q17:Q18"/>
    <mergeCell ref="N17:N18"/>
    <mergeCell ref="F17:F18"/>
    <mergeCell ref="B80:D80"/>
    <mergeCell ref="B87:D87"/>
    <mergeCell ref="B77:D77"/>
    <mergeCell ref="B76:D76"/>
    <mergeCell ref="E13:E14"/>
    <mergeCell ref="M15:M16"/>
    <mergeCell ref="M24:M25"/>
    <mergeCell ref="M17:M18"/>
    <mergeCell ref="Q22:Q23"/>
    <mergeCell ref="Q15:Q16"/>
    <mergeCell ref="Q24:Q25"/>
    <mergeCell ref="N15:N16"/>
    <mergeCell ref="P15:P16"/>
    <mergeCell ref="K13:K14"/>
    <mergeCell ref="L13:L14"/>
    <mergeCell ref="K17:K18"/>
    <mergeCell ref="L17:L18"/>
    <mergeCell ref="E15:E16"/>
    <mergeCell ref="N22:N23"/>
    <mergeCell ref="M22:M23"/>
    <mergeCell ref="J22:J23"/>
    <mergeCell ref="J24:J25"/>
    <mergeCell ref="E11:E12"/>
    <mergeCell ref="J11:J12"/>
    <mergeCell ref="K11:K12"/>
    <mergeCell ref="K15:K16"/>
    <mergeCell ref="N7:N8"/>
    <mergeCell ref="J7:J8"/>
    <mergeCell ref="N24:N25"/>
    <mergeCell ref="K24:K25"/>
    <mergeCell ref="I7:I8"/>
    <mergeCell ref="I9:I10"/>
    <mergeCell ref="I11:I12"/>
    <mergeCell ref="I13:I14"/>
    <mergeCell ref="I15:I16"/>
    <mergeCell ref="I17:I18"/>
    <mergeCell ref="I22:I23"/>
    <mergeCell ref="I24:I25"/>
    <mergeCell ref="B27:D27"/>
    <mergeCell ref="B1:S3"/>
    <mergeCell ref="J9:J10"/>
    <mergeCell ref="J17:J18"/>
    <mergeCell ref="L22:L23"/>
    <mergeCell ref="L24:L25"/>
    <mergeCell ref="F22:F23"/>
    <mergeCell ref="F24:F25"/>
    <mergeCell ref="G7:G8"/>
    <mergeCell ref="G9:G10"/>
    <mergeCell ref="G11:G12"/>
    <mergeCell ref="G13:G14"/>
    <mergeCell ref="G15:G16"/>
    <mergeCell ref="G17:G18"/>
    <mergeCell ref="G22:G23"/>
    <mergeCell ref="G24:G25"/>
    <mergeCell ref="F7:F8"/>
    <mergeCell ref="F9:F10"/>
    <mergeCell ref="F11:F12"/>
    <mergeCell ref="F13:F14"/>
    <mergeCell ref="F15:F16"/>
    <mergeCell ref="K7:K8"/>
    <mergeCell ref="J5:L5"/>
    <mergeCell ref="K22:K23"/>
    <mergeCell ref="E5:I5"/>
    <mergeCell ref="H7:H8"/>
    <mergeCell ref="H9:H10"/>
    <mergeCell ref="H11:H12"/>
    <mergeCell ref="H13:H14"/>
    <mergeCell ref="H15:H16"/>
    <mergeCell ref="H17:H18"/>
    <mergeCell ref="H22:H23"/>
    <mergeCell ref="H24:H25"/>
    <mergeCell ref="E24:E25"/>
    <mergeCell ref="E22:E23"/>
    <mergeCell ref="E17:E18"/>
  </mergeCells>
  <phoneticPr fontId="0" type="noConversion"/>
  <printOptions horizontalCentered="1"/>
  <pageMargins left="0" right="0" top="1" bottom="0.5" header="0" footer="0"/>
  <pageSetup paperSize="5" scale="39" fitToHeight="11" orientation="landscape" r:id="rId1"/>
  <headerFooter alignWithMargins="0"/>
  <rowBreaks count="2" manualBreakCount="2">
    <brk id="27" min="1" max="18" man="1"/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9"/>
  <sheetViews>
    <sheetView showGridLines="0" zoomScale="70" zoomScaleNormal="70" workbookViewId="0">
      <selection activeCell="E17" sqref="E17:I17"/>
    </sheetView>
  </sheetViews>
  <sheetFormatPr defaultRowHeight="13.2" x14ac:dyDescent="0.25"/>
  <cols>
    <col min="1" max="1" width="30.109375" customWidth="1"/>
    <col min="2" max="2" width="43.109375" bestFit="1" customWidth="1"/>
    <col min="4" max="4" width="20.88671875" customWidth="1"/>
    <col min="5" max="5" width="18.109375" bestFit="1" customWidth="1"/>
    <col min="6" max="6" width="18.6640625" bestFit="1" customWidth="1"/>
    <col min="7" max="7" width="30.109375" bestFit="1" customWidth="1"/>
    <col min="8" max="8" width="19.33203125" bestFit="1" customWidth="1"/>
    <col min="9" max="9" width="18" bestFit="1" customWidth="1"/>
    <col min="10" max="10" width="24.109375" customWidth="1"/>
  </cols>
  <sheetData>
    <row r="1" spans="2:10" ht="17.399999999999999" customHeight="1" x14ac:dyDescent="0.25">
      <c r="B1" s="57" t="s">
        <v>65</v>
      </c>
      <c r="C1" s="57"/>
      <c r="D1" s="57"/>
      <c r="E1" s="57"/>
      <c r="F1" s="57"/>
      <c r="G1" s="57"/>
      <c r="H1" s="57"/>
      <c r="I1" s="57"/>
      <c r="J1" s="57"/>
    </row>
    <row r="2" spans="2:10" s="3" customFormat="1" ht="16.2" customHeight="1" x14ac:dyDescent="0.25">
      <c r="B2" s="57"/>
      <c r="C2" s="57"/>
      <c r="D2" s="57"/>
      <c r="E2" s="57"/>
      <c r="F2" s="57"/>
      <c r="G2" s="57"/>
      <c r="H2" s="57"/>
      <c r="I2" s="57"/>
      <c r="J2" s="57"/>
    </row>
    <row r="3" spans="2:10" ht="96.6" customHeight="1" thickBot="1" x14ac:dyDescent="0.3">
      <c r="B3" s="58"/>
      <c r="C3" s="58"/>
      <c r="D3" s="58"/>
      <c r="E3" s="58"/>
      <c r="F3" s="58"/>
      <c r="G3" s="58"/>
      <c r="H3" s="58"/>
      <c r="I3" s="58"/>
      <c r="J3" s="58"/>
    </row>
    <row r="4" spans="2:10" ht="27" customHeight="1" thickBot="1" x14ac:dyDescent="0.45">
      <c r="B4" s="118" t="s">
        <v>64</v>
      </c>
      <c r="C4" s="119"/>
      <c r="D4" s="120"/>
      <c r="E4" s="126" t="s">
        <v>43</v>
      </c>
      <c r="F4" s="130"/>
      <c r="G4" s="130"/>
      <c r="H4" s="130"/>
      <c r="I4" s="127"/>
      <c r="J4" s="5" t="s">
        <v>23</v>
      </c>
    </row>
    <row r="5" spans="2:10" ht="48.6" customHeight="1" thickBot="1" x14ac:dyDescent="0.45">
      <c r="B5" s="121"/>
      <c r="C5" s="122"/>
      <c r="D5" s="122"/>
      <c r="E5" s="134" t="s">
        <v>63</v>
      </c>
      <c r="F5" s="135"/>
      <c r="G5" s="135"/>
      <c r="H5" s="135"/>
      <c r="I5" s="135"/>
      <c r="J5" s="6" t="s">
        <v>24</v>
      </c>
    </row>
    <row r="6" spans="2:10" ht="25.2" thickBot="1" x14ac:dyDescent="0.45">
      <c r="B6" s="123"/>
      <c r="C6" s="124"/>
      <c r="D6" s="125"/>
      <c r="E6" s="30" t="s">
        <v>38</v>
      </c>
      <c r="F6" s="30" t="s">
        <v>39</v>
      </c>
      <c r="G6" s="30" t="s">
        <v>40</v>
      </c>
      <c r="H6" s="30" t="s">
        <v>41</v>
      </c>
      <c r="I6" s="30" t="s">
        <v>42</v>
      </c>
      <c r="J6" s="10" t="s">
        <v>25</v>
      </c>
    </row>
    <row r="7" spans="2:10" ht="15.75" customHeight="1" x14ac:dyDescent="0.25">
      <c r="B7" s="136" t="s">
        <v>12</v>
      </c>
      <c r="C7" s="137"/>
      <c r="D7" s="138"/>
      <c r="E7" s="140">
        <v>63</v>
      </c>
      <c r="F7" s="140">
        <v>12</v>
      </c>
      <c r="G7" s="140">
        <v>226</v>
      </c>
      <c r="H7" s="140">
        <v>46</v>
      </c>
      <c r="I7" s="140">
        <v>112</v>
      </c>
      <c r="J7" s="62">
        <v>478</v>
      </c>
    </row>
    <row r="8" spans="2:10" ht="23.25" customHeight="1" thickBot="1" x14ac:dyDescent="0.3">
      <c r="B8" s="98"/>
      <c r="C8" s="99"/>
      <c r="D8" s="139"/>
      <c r="E8" s="141"/>
      <c r="F8" s="141"/>
      <c r="G8" s="141"/>
      <c r="H8" s="141"/>
      <c r="I8" s="141"/>
      <c r="J8" s="63"/>
    </row>
    <row r="9" spans="2:10" ht="45" customHeight="1" thickBot="1" x14ac:dyDescent="0.45">
      <c r="B9" s="89" t="s">
        <v>3</v>
      </c>
      <c r="C9" s="90"/>
      <c r="D9" s="91"/>
      <c r="E9" s="11">
        <f>SUM(E7)</f>
        <v>63</v>
      </c>
      <c r="F9" s="11">
        <f>SUM(F7)</f>
        <v>12</v>
      </c>
      <c r="G9" s="11">
        <f>SUM(G7)</f>
        <v>226</v>
      </c>
      <c r="H9" s="11">
        <f>SUM(H7)</f>
        <v>46</v>
      </c>
      <c r="I9" s="11">
        <f>SUM(I7)</f>
        <v>112</v>
      </c>
      <c r="J9" s="11">
        <f>SUM(J7:J8)</f>
        <v>478</v>
      </c>
    </row>
    <row r="10" spans="2:10" ht="15.75" customHeight="1" x14ac:dyDescent="0.25">
      <c r="B10" s="80" t="s">
        <v>19</v>
      </c>
      <c r="C10" s="81"/>
      <c r="D10" s="81"/>
      <c r="E10" s="81"/>
      <c r="F10" s="81"/>
      <c r="G10" s="81"/>
      <c r="H10" s="81"/>
      <c r="I10" s="81"/>
      <c r="J10" s="82"/>
    </row>
    <row r="11" spans="2:10" ht="27" customHeight="1" thickBot="1" x14ac:dyDescent="0.3">
      <c r="B11" s="83"/>
      <c r="C11" s="84"/>
      <c r="D11" s="84"/>
      <c r="E11" s="84"/>
      <c r="F11" s="84"/>
      <c r="G11" s="84"/>
      <c r="H11" s="84"/>
      <c r="I11" s="84"/>
      <c r="J11" s="85"/>
    </row>
    <row r="12" spans="2:10" ht="15" customHeight="1" x14ac:dyDescent="0.25">
      <c r="B12" s="102" t="s">
        <v>0</v>
      </c>
      <c r="C12" s="103"/>
      <c r="D12" s="103"/>
      <c r="E12" s="53">
        <v>168</v>
      </c>
      <c r="F12" s="53">
        <v>51</v>
      </c>
      <c r="G12" s="53">
        <v>642</v>
      </c>
      <c r="H12" s="53">
        <v>119</v>
      </c>
      <c r="I12" s="53">
        <v>361</v>
      </c>
      <c r="J12" s="53">
        <v>7020</v>
      </c>
    </row>
    <row r="13" spans="2:10" ht="23.25" customHeight="1" thickBot="1" x14ac:dyDescent="0.3">
      <c r="B13" s="104"/>
      <c r="C13" s="105"/>
      <c r="D13" s="105"/>
      <c r="E13" s="54"/>
      <c r="F13" s="54"/>
      <c r="G13" s="54"/>
      <c r="H13" s="54"/>
      <c r="I13" s="54"/>
      <c r="J13" s="54"/>
    </row>
    <row r="14" spans="2:10" ht="15" customHeight="1" x14ac:dyDescent="0.25">
      <c r="B14" s="102" t="s">
        <v>16</v>
      </c>
      <c r="C14" s="103"/>
      <c r="D14" s="103"/>
      <c r="E14" s="53">
        <v>9</v>
      </c>
      <c r="F14" s="53">
        <v>3</v>
      </c>
      <c r="G14" s="53">
        <v>12</v>
      </c>
      <c r="H14" s="53">
        <v>4</v>
      </c>
      <c r="I14" s="53">
        <v>6</v>
      </c>
      <c r="J14" s="53">
        <v>239</v>
      </c>
    </row>
    <row r="15" spans="2:10" ht="23.25" customHeight="1" thickBot="1" x14ac:dyDescent="0.3">
      <c r="B15" s="104"/>
      <c r="C15" s="105"/>
      <c r="D15" s="105"/>
      <c r="E15" s="54"/>
      <c r="F15" s="54"/>
      <c r="G15" s="54"/>
      <c r="H15" s="54"/>
      <c r="I15" s="54"/>
      <c r="J15" s="54"/>
    </row>
    <row r="16" spans="2:10" ht="49.95" customHeight="1" thickBot="1" x14ac:dyDescent="0.45">
      <c r="B16" s="86" t="s">
        <v>4</v>
      </c>
      <c r="C16" s="87"/>
      <c r="D16" s="88"/>
      <c r="E16" s="27">
        <f t="shared" ref="E16:I16" si="0">SUM(E9,E12,E14)</f>
        <v>240</v>
      </c>
      <c r="F16" s="27">
        <f t="shared" si="0"/>
        <v>66</v>
      </c>
      <c r="G16" s="27">
        <f t="shared" si="0"/>
        <v>880</v>
      </c>
      <c r="H16" s="27">
        <f t="shared" si="0"/>
        <v>169</v>
      </c>
      <c r="I16" s="27">
        <f t="shared" si="0"/>
        <v>479</v>
      </c>
      <c r="J16" s="16">
        <f>SUM(J9,J12,J14)</f>
        <v>7737</v>
      </c>
    </row>
    <row r="17" spans="2:10" ht="43.95" customHeight="1" x14ac:dyDescent="0.4">
      <c r="B17" s="56" t="s">
        <v>26</v>
      </c>
      <c r="C17" s="56"/>
      <c r="D17" s="56"/>
      <c r="E17" s="187">
        <f>IFERROR(E16/SUM($E$16:$I$16),0)</f>
        <v>0.13086150490730644</v>
      </c>
      <c r="F17" s="187">
        <f>IFERROR(F16/SUM($E$16:$I$16),0)</f>
        <v>3.5986913849509271E-2</v>
      </c>
      <c r="G17" s="187">
        <f>IFERROR(G16/SUM($E$16:$I$16),0)</f>
        <v>0.47982551799345691</v>
      </c>
      <c r="H17" s="187">
        <f>IFERROR(H16/SUM($E$16:$I$16),0)</f>
        <v>9.2148309705561621E-2</v>
      </c>
      <c r="I17" s="187">
        <f>IFERROR(I16/SUM($E$16:$I$16),0)</f>
        <v>0.26117775354416578</v>
      </c>
      <c r="J17" s="17"/>
    </row>
    <row r="20" spans="2:10" ht="12.75" customHeight="1" x14ac:dyDescent="0.25"/>
    <row r="21" spans="2:10" ht="12.75" customHeight="1" x14ac:dyDescent="0.25"/>
    <row r="50" ht="15" customHeight="1" x14ac:dyDescent="0.25"/>
    <row r="66" spans="2:11" ht="13.8" x14ac:dyDescent="0.25">
      <c r="B66" s="73"/>
      <c r="C66" s="73"/>
      <c r="D66" s="73"/>
      <c r="E66" s="26"/>
      <c r="F66" s="26"/>
      <c r="G66" s="26"/>
      <c r="H66" s="26"/>
      <c r="I66" s="26"/>
      <c r="J66" s="2"/>
      <c r="K66" s="3"/>
    </row>
    <row r="67" spans="2:11" ht="13.8" x14ac:dyDescent="0.25">
      <c r="B67" s="73"/>
      <c r="C67" s="73"/>
      <c r="D67" s="73"/>
      <c r="E67" s="26"/>
      <c r="F67" s="26"/>
      <c r="G67" s="26"/>
      <c r="H67" s="26"/>
      <c r="I67" s="26"/>
      <c r="J67" s="2"/>
      <c r="K67" s="3"/>
    </row>
    <row r="68" spans="2:11" ht="13.8" x14ac:dyDescent="0.25">
      <c r="B68" s="73"/>
      <c r="C68" s="73"/>
      <c r="D68" s="73"/>
      <c r="E68" s="26"/>
      <c r="F68" s="26"/>
      <c r="G68" s="26"/>
      <c r="H68" s="26"/>
      <c r="I68" s="26"/>
      <c r="J68" s="2"/>
      <c r="K68" s="3"/>
    </row>
    <row r="69" spans="2:11" ht="13.8" x14ac:dyDescent="0.25">
      <c r="B69" s="73"/>
      <c r="C69" s="73"/>
      <c r="D69" s="73"/>
      <c r="E69" s="26"/>
      <c r="F69" s="26"/>
      <c r="G69" s="26"/>
      <c r="H69" s="26"/>
      <c r="I69" s="26"/>
      <c r="J69" s="2"/>
      <c r="K69" s="3"/>
    </row>
    <row r="70" spans="2:11" ht="13.8" x14ac:dyDescent="0.25">
      <c r="B70" s="73"/>
      <c r="C70" s="73"/>
      <c r="D70" s="73"/>
      <c r="E70" s="26"/>
      <c r="F70" s="26"/>
      <c r="G70" s="26"/>
      <c r="H70" s="26"/>
      <c r="I70" s="26"/>
      <c r="J70" s="2"/>
      <c r="K70" s="3"/>
    </row>
    <row r="71" spans="2:11" ht="12.75" customHeight="1" x14ac:dyDescent="0.25">
      <c r="B71" s="73"/>
      <c r="C71" s="73"/>
      <c r="D71" s="73"/>
      <c r="E71" s="26"/>
      <c r="F71" s="26"/>
      <c r="G71" s="26"/>
      <c r="H71" s="26"/>
      <c r="I71" s="26"/>
      <c r="J71" s="3"/>
      <c r="K71" s="3"/>
    </row>
    <row r="72" spans="2:11" ht="12.75" customHeight="1" x14ac:dyDescent="0.25">
      <c r="B72" s="73"/>
      <c r="C72" s="73"/>
      <c r="D72" s="73"/>
      <c r="E72" s="26"/>
      <c r="F72" s="26"/>
      <c r="G72" s="26"/>
      <c r="H72" s="26"/>
      <c r="I72" s="26"/>
      <c r="J72" s="3"/>
      <c r="K72" s="3"/>
    </row>
    <row r="73" spans="2:11" ht="12.75" customHeight="1" x14ac:dyDescent="0.25">
      <c r="B73" s="73"/>
      <c r="C73" s="73"/>
      <c r="D73" s="73"/>
      <c r="E73" s="26"/>
      <c r="F73" s="26"/>
      <c r="G73" s="26"/>
      <c r="H73" s="26"/>
      <c r="I73" s="26"/>
      <c r="J73" s="3"/>
      <c r="K73" s="3"/>
    </row>
    <row r="74" spans="2:11" ht="13.5" customHeight="1" x14ac:dyDescent="0.25">
      <c r="B74" s="73"/>
      <c r="C74" s="73"/>
      <c r="D74" s="73"/>
      <c r="E74" s="26"/>
      <c r="F74" s="26"/>
      <c r="G74" s="26"/>
      <c r="H74" s="26"/>
      <c r="I74" s="26"/>
      <c r="J74" s="3"/>
      <c r="K74" s="3"/>
    </row>
    <row r="75" spans="2:11" ht="13.8" x14ac:dyDescent="0.25">
      <c r="B75" s="73"/>
      <c r="C75" s="73"/>
      <c r="D75" s="73"/>
      <c r="E75" s="26"/>
      <c r="F75" s="26"/>
      <c r="G75" s="26"/>
      <c r="H75" s="26"/>
      <c r="I75" s="26"/>
      <c r="J75" s="3"/>
      <c r="K75" s="3"/>
    </row>
    <row r="76" spans="2:11" ht="13.8" x14ac:dyDescent="0.25">
      <c r="B76" s="73"/>
      <c r="C76" s="73"/>
      <c r="D76" s="73"/>
      <c r="E76" s="26"/>
      <c r="F76" s="26"/>
      <c r="G76" s="26"/>
      <c r="H76" s="26"/>
      <c r="I76" s="26"/>
      <c r="J76" s="3"/>
      <c r="K76" s="3"/>
    </row>
    <row r="77" spans="2:11" ht="13.8" x14ac:dyDescent="0.25">
      <c r="B77" s="73"/>
      <c r="C77" s="73"/>
      <c r="D77" s="73"/>
      <c r="E77" s="26"/>
      <c r="F77" s="26"/>
      <c r="G77" s="26"/>
      <c r="H77" s="26"/>
      <c r="I77" s="26"/>
      <c r="J77" s="3"/>
      <c r="K77" s="3"/>
    </row>
    <row r="78" spans="2:11" ht="13.8" x14ac:dyDescent="0.25">
      <c r="B78" s="73"/>
      <c r="C78" s="73"/>
      <c r="D78" s="73"/>
      <c r="E78" s="26"/>
      <c r="F78" s="26"/>
      <c r="G78" s="26"/>
      <c r="H78" s="26"/>
      <c r="I78" s="26"/>
      <c r="J78" s="3"/>
      <c r="K78" s="3"/>
    </row>
    <row r="79" spans="2:11" x14ac:dyDescent="0.25">
      <c r="J79" s="3"/>
      <c r="K79" s="3"/>
    </row>
  </sheetData>
  <mergeCells count="42">
    <mergeCell ref="B1:J3"/>
    <mergeCell ref="B4:D6"/>
    <mergeCell ref="E5:I5"/>
    <mergeCell ref="E4:I4"/>
    <mergeCell ref="I12:I13"/>
    <mergeCell ref="J7:J8"/>
    <mergeCell ref="B9:D9"/>
    <mergeCell ref="B10:J11"/>
    <mergeCell ref="B7:D8"/>
    <mergeCell ref="E7:E8"/>
    <mergeCell ref="F7:F8"/>
    <mergeCell ref="G7:G8"/>
    <mergeCell ref="H7:H8"/>
    <mergeCell ref="I7:I8"/>
    <mergeCell ref="B71:D71"/>
    <mergeCell ref="J14:J15"/>
    <mergeCell ref="B16:D16"/>
    <mergeCell ref="B17:D17"/>
    <mergeCell ref="J12:J13"/>
    <mergeCell ref="B14:D15"/>
    <mergeCell ref="E14:E15"/>
    <mergeCell ref="F14:F15"/>
    <mergeCell ref="G14:G15"/>
    <mergeCell ref="H14:H15"/>
    <mergeCell ref="I14:I15"/>
    <mergeCell ref="B12:D13"/>
    <mergeCell ref="E12:E13"/>
    <mergeCell ref="F12:F13"/>
    <mergeCell ref="G12:G13"/>
    <mergeCell ref="H12:H13"/>
    <mergeCell ref="B66:D66"/>
    <mergeCell ref="B67:D67"/>
    <mergeCell ref="B68:D68"/>
    <mergeCell ref="B69:D69"/>
    <mergeCell ref="B70:D70"/>
    <mergeCell ref="B78:D78"/>
    <mergeCell ref="B72:D72"/>
    <mergeCell ref="B73:D73"/>
    <mergeCell ref="B74:D74"/>
    <mergeCell ref="B75:D75"/>
    <mergeCell ref="B76:D76"/>
    <mergeCell ref="B77:D77"/>
  </mergeCells>
  <printOptions horizontalCentered="1"/>
  <pageMargins left="0" right="0" top="1" bottom="0.5" header="0" footer="0"/>
  <pageSetup paperSize="5" scale="80" fitToHeight="11" orientation="landscape" r:id="rId1"/>
  <headerFooter alignWithMargins="0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89"/>
  <sheetViews>
    <sheetView showGridLines="0" zoomScale="60" zoomScaleNormal="60" workbookViewId="0">
      <selection activeCell="E27" sqref="E27:G27"/>
    </sheetView>
  </sheetViews>
  <sheetFormatPr defaultRowHeight="13.2" x14ac:dyDescent="0.25"/>
  <cols>
    <col min="1" max="1" width="54.88671875" customWidth="1"/>
    <col min="2" max="2" width="43.109375" bestFit="1" customWidth="1"/>
    <col min="4" max="4" width="20.88671875" customWidth="1"/>
    <col min="5" max="5" width="25.6640625" customWidth="1"/>
    <col min="6" max="6" width="26.88671875" customWidth="1"/>
    <col min="7" max="7" width="24.109375" customWidth="1"/>
    <col min="8" max="8" width="29.44140625" customWidth="1"/>
  </cols>
  <sheetData>
    <row r="1" spans="2:8" ht="17.399999999999999" customHeight="1" x14ac:dyDescent="0.25">
      <c r="B1" s="57" t="s">
        <v>65</v>
      </c>
      <c r="C1" s="57"/>
      <c r="D1" s="57"/>
      <c r="E1" s="57"/>
      <c r="F1" s="57"/>
      <c r="G1" s="57"/>
      <c r="H1" s="57"/>
    </row>
    <row r="2" spans="2:8" s="3" customFormat="1" ht="16.2" customHeight="1" x14ac:dyDescent="0.25">
      <c r="B2" s="57"/>
      <c r="C2" s="57"/>
      <c r="D2" s="57"/>
      <c r="E2" s="57"/>
      <c r="F2" s="57"/>
      <c r="G2" s="57"/>
      <c r="H2" s="57"/>
    </row>
    <row r="3" spans="2:8" ht="118.95" customHeight="1" thickBot="1" x14ac:dyDescent="0.3">
      <c r="B3" s="58"/>
      <c r="C3" s="58"/>
      <c r="D3" s="58"/>
      <c r="E3" s="58"/>
      <c r="F3" s="58"/>
      <c r="G3" s="58"/>
      <c r="H3" s="58"/>
    </row>
    <row r="4" spans="2:8" ht="27" customHeight="1" thickBot="1" x14ac:dyDescent="0.45">
      <c r="B4" s="118" t="s">
        <v>37</v>
      </c>
      <c r="C4" s="119"/>
      <c r="D4" s="120"/>
      <c r="E4" s="126" t="s">
        <v>44</v>
      </c>
      <c r="F4" s="130"/>
      <c r="G4" s="130"/>
      <c r="H4" s="5" t="s">
        <v>23</v>
      </c>
    </row>
    <row r="5" spans="2:8" ht="25.2" thickBot="1" x14ac:dyDescent="0.45">
      <c r="B5" s="121"/>
      <c r="C5" s="122"/>
      <c r="D5" s="122"/>
      <c r="E5" s="51" t="s">
        <v>45</v>
      </c>
      <c r="F5" s="52"/>
      <c r="G5" s="52"/>
      <c r="H5" s="6" t="s">
        <v>24</v>
      </c>
    </row>
    <row r="6" spans="2:8" ht="25.2" thickBot="1" x14ac:dyDescent="0.45">
      <c r="B6" s="123"/>
      <c r="C6" s="124"/>
      <c r="D6" s="125"/>
      <c r="E6" s="25" t="s">
        <v>46</v>
      </c>
      <c r="F6" s="25" t="s">
        <v>47</v>
      </c>
      <c r="G6" s="25" t="s">
        <v>48</v>
      </c>
      <c r="H6" s="10" t="s">
        <v>25</v>
      </c>
    </row>
    <row r="7" spans="2:8" ht="15" customHeight="1" x14ac:dyDescent="0.25">
      <c r="B7" s="76" t="s">
        <v>7</v>
      </c>
      <c r="C7" s="77"/>
      <c r="D7" s="77"/>
      <c r="E7" s="53">
        <v>380</v>
      </c>
      <c r="F7" s="53">
        <v>178</v>
      </c>
      <c r="G7" s="53">
        <v>182</v>
      </c>
      <c r="H7" s="100">
        <v>868</v>
      </c>
    </row>
    <row r="8" spans="2:8" ht="23.25" customHeight="1" thickBot="1" x14ac:dyDescent="0.3">
      <c r="B8" s="78"/>
      <c r="C8" s="79"/>
      <c r="D8" s="79"/>
      <c r="E8" s="54"/>
      <c r="F8" s="54"/>
      <c r="G8" s="54"/>
      <c r="H8" s="101"/>
    </row>
    <row r="9" spans="2:8" ht="15" customHeight="1" x14ac:dyDescent="0.25">
      <c r="B9" s="106" t="s">
        <v>8</v>
      </c>
      <c r="C9" s="107"/>
      <c r="D9" s="107"/>
      <c r="E9" s="53">
        <v>238</v>
      </c>
      <c r="F9" s="53">
        <v>127</v>
      </c>
      <c r="G9" s="53">
        <v>93</v>
      </c>
      <c r="H9" s="100">
        <v>540</v>
      </c>
    </row>
    <row r="10" spans="2:8" ht="23.25" customHeight="1" thickBot="1" x14ac:dyDescent="0.3">
      <c r="B10" s="108"/>
      <c r="C10" s="109"/>
      <c r="D10" s="109"/>
      <c r="E10" s="54"/>
      <c r="F10" s="54"/>
      <c r="G10" s="54"/>
      <c r="H10" s="101"/>
    </row>
    <row r="11" spans="2:8" ht="15" customHeight="1" x14ac:dyDescent="0.25">
      <c r="B11" s="110" t="s">
        <v>9</v>
      </c>
      <c r="C11" s="111"/>
      <c r="D11" s="111"/>
      <c r="E11" s="53">
        <v>165</v>
      </c>
      <c r="F11" s="53">
        <v>108</v>
      </c>
      <c r="G11" s="53">
        <v>57</v>
      </c>
      <c r="H11" s="100">
        <v>389</v>
      </c>
    </row>
    <row r="12" spans="2:8" ht="23.25" customHeight="1" thickBot="1" x14ac:dyDescent="0.3">
      <c r="B12" s="112"/>
      <c r="C12" s="113"/>
      <c r="D12" s="113"/>
      <c r="E12" s="54"/>
      <c r="F12" s="54"/>
      <c r="G12" s="54"/>
      <c r="H12" s="101"/>
    </row>
    <row r="13" spans="2:8" ht="15.75" customHeight="1" x14ac:dyDescent="0.25">
      <c r="B13" s="114" t="s">
        <v>10</v>
      </c>
      <c r="C13" s="115"/>
      <c r="D13" s="115"/>
      <c r="E13" s="53">
        <v>79</v>
      </c>
      <c r="F13" s="53">
        <v>37</v>
      </c>
      <c r="G13" s="53">
        <v>26</v>
      </c>
      <c r="H13" s="100">
        <v>171</v>
      </c>
    </row>
    <row r="14" spans="2:8" ht="23.25" customHeight="1" thickBot="1" x14ac:dyDescent="0.3">
      <c r="B14" s="116"/>
      <c r="C14" s="117"/>
      <c r="D14" s="117"/>
      <c r="E14" s="54"/>
      <c r="F14" s="54"/>
      <c r="G14" s="54"/>
      <c r="H14" s="101"/>
    </row>
    <row r="15" spans="2:8" ht="15.75" customHeight="1" x14ac:dyDescent="0.25">
      <c r="B15" s="92" t="s">
        <v>11</v>
      </c>
      <c r="C15" s="93"/>
      <c r="D15" s="93"/>
      <c r="E15" s="53">
        <v>192</v>
      </c>
      <c r="F15" s="53">
        <v>74</v>
      </c>
      <c r="G15" s="53">
        <v>94</v>
      </c>
      <c r="H15" s="100">
        <v>414</v>
      </c>
    </row>
    <row r="16" spans="2:8" ht="23.25" customHeight="1" thickBot="1" x14ac:dyDescent="0.3">
      <c r="B16" s="94"/>
      <c r="C16" s="95"/>
      <c r="D16" s="95"/>
      <c r="E16" s="54"/>
      <c r="F16" s="54"/>
      <c r="G16" s="54"/>
      <c r="H16" s="101"/>
    </row>
    <row r="17" spans="2:8" ht="15.75" customHeight="1" x14ac:dyDescent="0.25">
      <c r="B17" s="96" t="s">
        <v>12</v>
      </c>
      <c r="C17" s="97"/>
      <c r="D17" s="97"/>
      <c r="E17" s="55">
        <v>211</v>
      </c>
      <c r="F17" s="55">
        <v>87</v>
      </c>
      <c r="G17" s="55">
        <v>107</v>
      </c>
      <c r="H17" s="53">
        <v>478</v>
      </c>
    </row>
    <row r="18" spans="2:8" ht="23.25" customHeight="1" thickBot="1" x14ac:dyDescent="0.3">
      <c r="B18" s="98"/>
      <c r="C18" s="99"/>
      <c r="D18" s="99"/>
      <c r="E18" s="54"/>
      <c r="F18" s="54"/>
      <c r="G18" s="54"/>
      <c r="H18" s="54"/>
    </row>
    <row r="19" spans="2:8" ht="45" customHeight="1" thickBot="1" x14ac:dyDescent="0.45">
      <c r="B19" s="89" t="s">
        <v>3</v>
      </c>
      <c r="C19" s="90"/>
      <c r="D19" s="91"/>
      <c r="E19" s="11">
        <f>SUM(E7:E18)</f>
        <v>1265</v>
      </c>
      <c r="F19" s="11">
        <f>SUM(F7:F18)</f>
        <v>611</v>
      </c>
      <c r="G19" s="11">
        <f>SUM(G7:G18)</f>
        <v>559</v>
      </c>
      <c r="H19" s="11">
        <f t="shared" ref="H19" si="0">SUM(H7:H18)</f>
        <v>2860</v>
      </c>
    </row>
    <row r="20" spans="2:8" ht="15.75" customHeight="1" x14ac:dyDescent="0.25">
      <c r="B20" s="80" t="s">
        <v>19</v>
      </c>
      <c r="C20" s="81"/>
      <c r="D20" s="81"/>
      <c r="E20" s="81"/>
      <c r="F20" s="81"/>
      <c r="G20" s="81"/>
      <c r="H20" s="82"/>
    </row>
    <row r="21" spans="2:8" ht="27" customHeight="1" thickBot="1" x14ac:dyDescent="0.3">
      <c r="B21" s="83"/>
      <c r="C21" s="84"/>
      <c r="D21" s="84"/>
      <c r="E21" s="84"/>
      <c r="F21" s="84"/>
      <c r="G21" s="84"/>
      <c r="H21" s="85"/>
    </row>
    <row r="22" spans="2:8" ht="15" customHeight="1" x14ac:dyDescent="0.25">
      <c r="B22" s="102" t="s">
        <v>0</v>
      </c>
      <c r="C22" s="103"/>
      <c r="D22" s="103"/>
      <c r="E22" s="53">
        <v>3335</v>
      </c>
      <c r="F22" s="53">
        <v>1519</v>
      </c>
      <c r="G22" s="53">
        <v>1218</v>
      </c>
      <c r="H22" s="53">
        <v>7020</v>
      </c>
    </row>
    <row r="23" spans="2:8" ht="23.25" customHeight="1" thickBot="1" x14ac:dyDescent="0.3">
      <c r="B23" s="104"/>
      <c r="C23" s="105"/>
      <c r="D23" s="105"/>
      <c r="E23" s="54"/>
      <c r="F23" s="54"/>
      <c r="G23" s="54"/>
      <c r="H23" s="54"/>
    </row>
    <row r="24" spans="2:8" ht="15" customHeight="1" x14ac:dyDescent="0.25">
      <c r="B24" s="102" t="s">
        <v>16</v>
      </c>
      <c r="C24" s="103"/>
      <c r="D24" s="103"/>
      <c r="E24" s="53">
        <v>138</v>
      </c>
      <c r="F24" s="53">
        <v>46</v>
      </c>
      <c r="G24" s="53">
        <v>28</v>
      </c>
      <c r="H24" s="53">
        <v>239</v>
      </c>
    </row>
    <row r="25" spans="2:8" ht="23.25" customHeight="1" thickBot="1" x14ac:dyDescent="0.3">
      <c r="B25" s="104"/>
      <c r="C25" s="105"/>
      <c r="D25" s="105"/>
      <c r="E25" s="54"/>
      <c r="F25" s="54"/>
      <c r="G25" s="54"/>
      <c r="H25" s="54"/>
    </row>
    <row r="26" spans="2:8" ht="49.95" customHeight="1" thickBot="1" x14ac:dyDescent="0.45">
      <c r="B26" s="86" t="s">
        <v>4</v>
      </c>
      <c r="C26" s="87"/>
      <c r="D26" s="88"/>
      <c r="E26" s="27">
        <f t="shared" ref="E26:G26" si="1">SUM(E19,E22,E24)</f>
        <v>4738</v>
      </c>
      <c r="F26" s="27">
        <f t="shared" si="1"/>
        <v>2176</v>
      </c>
      <c r="G26" s="27">
        <f t="shared" si="1"/>
        <v>1805</v>
      </c>
      <c r="H26" s="16">
        <f>SUM(H19,H22,H24)</f>
        <v>10119</v>
      </c>
    </row>
    <row r="27" spans="2:8" ht="43.95" customHeight="1" x14ac:dyDescent="0.4">
      <c r="B27" s="56" t="s">
        <v>26</v>
      </c>
      <c r="C27" s="56"/>
      <c r="D27" s="56"/>
      <c r="E27" s="187">
        <f>IFERROR(E26/SUM($E$26:$G$26),0)</f>
        <v>0.54341094162174564</v>
      </c>
      <c r="F27" s="187">
        <f>IFERROR(F26/SUM($E$26:$G$26),0)</f>
        <v>0.24956990480559696</v>
      </c>
      <c r="G27" s="187">
        <f>IFERROR(G26/SUM($E$26:$G$26),0)</f>
        <v>0.20701915357265741</v>
      </c>
      <c r="H27" s="17"/>
    </row>
    <row r="30" spans="2:8" ht="12.75" customHeight="1" x14ac:dyDescent="0.25"/>
    <row r="31" spans="2:8" ht="12.75" customHeight="1" x14ac:dyDescent="0.25"/>
    <row r="60" ht="15" customHeight="1" x14ac:dyDescent="0.25"/>
    <row r="76" spans="2:9" ht="13.8" x14ac:dyDescent="0.25">
      <c r="B76" s="73"/>
      <c r="C76" s="73"/>
      <c r="D76" s="73"/>
      <c r="E76" s="26"/>
      <c r="F76" s="26"/>
      <c r="G76" s="26"/>
      <c r="H76" s="2"/>
      <c r="I76" s="3"/>
    </row>
    <row r="77" spans="2:9" ht="13.8" x14ac:dyDescent="0.25">
      <c r="B77" s="73"/>
      <c r="C77" s="73"/>
      <c r="D77" s="73"/>
      <c r="E77" s="26"/>
      <c r="F77" s="26"/>
      <c r="G77" s="26"/>
      <c r="H77" s="2"/>
      <c r="I77" s="3"/>
    </row>
    <row r="78" spans="2:9" ht="13.8" x14ac:dyDescent="0.25">
      <c r="B78" s="73"/>
      <c r="C78" s="73"/>
      <c r="D78" s="73"/>
      <c r="E78" s="26"/>
      <c r="F78" s="26"/>
      <c r="G78" s="26"/>
      <c r="H78" s="2"/>
      <c r="I78" s="3"/>
    </row>
    <row r="79" spans="2:9" ht="13.8" x14ac:dyDescent="0.25">
      <c r="B79" s="73"/>
      <c r="C79" s="73"/>
      <c r="D79" s="73"/>
      <c r="E79" s="26"/>
      <c r="F79" s="26"/>
      <c r="G79" s="26"/>
      <c r="H79" s="2"/>
      <c r="I79" s="3"/>
    </row>
    <row r="80" spans="2:9" ht="13.8" x14ac:dyDescent="0.25">
      <c r="B80" s="73"/>
      <c r="C80" s="73"/>
      <c r="D80" s="73"/>
      <c r="E80" s="26"/>
      <c r="F80" s="26"/>
      <c r="G80" s="26"/>
      <c r="H80" s="2"/>
      <c r="I80" s="3"/>
    </row>
    <row r="81" spans="2:9" ht="12.75" customHeight="1" x14ac:dyDescent="0.25">
      <c r="B81" s="73"/>
      <c r="C81" s="73"/>
      <c r="D81" s="73"/>
      <c r="E81" s="26"/>
      <c r="F81" s="26"/>
      <c r="G81" s="26"/>
      <c r="H81" s="3"/>
      <c r="I81" s="3"/>
    </row>
    <row r="82" spans="2:9" ht="12.75" customHeight="1" x14ac:dyDescent="0.25">
      <c r="B82" s="73"/>
      <c r="C82" s="73"/>
      <c r="D82" s="73"/>
      <c r="E82" s="26"/>
      <c r="F82" s="26"/>
      <c r="G82" s="26"/>
      <c r="H82" s="3"/>
      <c r="I82" s="3"/>
    </row>
    <row r="83" spans="2:9" ht="12.75" customHeight="1" x14ac:dyDescent="0.25">
      <c r="B83" s="73"/>
      <c r="C83" s="73"/>
      <c r="D83" s="73"/>
      <c r="E83" s="26"/>
      <c r="F83" s="26"/>
      <c r="G83" s="26"/>
      <c r="H83" s="3"/>
      <c r="I83" s="3"/>
    </row>
    <row r="84" spans="2:9" ht="13.5" customHeight="1" x14ac:dyDescent="0.25">
      <c r="B84" s="73"/>
      <c r="C84" s="73"/>
      <c r="D84" s="73"/>
      <c r="E84" s="26"/>
      <c r="F84" s="26"/>
      <c r="G84" s="26"/>
      <c r="H84" s="3"/>
      <c r="I84" s="3"/>
    </row>
    <row r="85" spans="2:9" ht="13.8" x14ac:dyDescent="0.25">
      <c r="B85" s="73"/>
      <c r="C85" s="73"/>
      <c r="D85" s="73"/>
      <c r="E85" s="26"/>
      <c r="F85" s="26"/>
      <c r="G85" s="26"/>
      <c r="H85" s="3"/>
      <c r="I85" s="3"/>
    </row>
    <row r="86" spans="2:9" ht="13.8" x14ac:dyDescent="0.25">
      <c r="B86" s="73"/>
      <c r="C86" s="73"/>
      <c r="D86" s="73"/>
      <c r="E86" s="26"/>
      <c r="F86" s="26"/>
      <c r="G86" s="26"/>
      <c r="H86" s="3"/>
      <c r="I86" s="3"/>
    </row>
    <row r="87" spans="2:9" ht="13.8" x14ac:dyDescent="0.25">
      <c r="B87" s="73"/>
      <c r="C87" s="73"/>
      <c r="D87" s="73"/>
      <c r="E87" s="26"/>
      <c r="F87" s="26"/>
      <c r="G87" s="26"/>
      <c r="H87" s="3"/>
      <c r="I87" s="3"/>
    </row>
    <row r="88" spans="2:9" ht="13.8" x14ac:dyDescent="0.25">
      <c r="B88" s="73"/>
      <c r="C88" s="73"/>
      <c r="D88" s="73"/>
      <c r="E88" s="26"/>
      <c r="F88" s="26"/>
      <c r="G88" s="26"/>
      <c r="H88" s="3"/>
      <c r="I88" s="3"/>
    </row>
    <row r="89" spans="2:9" x14ac:dyDescent="0.25">
      <c r="H89" s="3"/>
      <c r="I89" s="3"/>
    </row>
  </sheetData>
  <mergeCells count="61">
    <mergeCell ref="B1:H3"/>
    <mergeCell ref="B4:D6"/>
    <mergeCell ref="E5:G5"/>
    <mergeCell ref="H7:H8"/>
    <mergeCell ref="B9:D10"/>
    <mergeCell ref="E9:E10"/>
    <mergeCell ref="F9:F10"/>
    <mergeCell ref="G9:G10"/>
    <mergeCell ref="B7:D8"/>
    <mergeCell ref="E7:E8"/>
    <mergeCell ref="F7:F8"/>
    <mergeCell ref="G7:G8"/>
    <mergeCell ref="H9:H10"/>
    <mergeCell ref="B11:D12"/>
    <mergeCell ref="E11:E12"/>
    <mergeCell ref="F11:F12"/>
    <mergeCell ref="G11:G12"/>
    <mergeCell ref="H11:H12"/>
    <mergeCell ref="F13:F14"/>
    <mergeCell ref="G13:G14"/>
    <mergeCell ref="H15:H16"/>
    <mergeCell ref="H13:H14"/>
    <mergeCell ref="B15:D16"/>
    <mergeCell ref="E15:E16"/>
    <mergeCell ref="F15:F16"/>
    <mergeCell ref="G15:G16"/>
    <mergeCell ref="H17:H18"/>
    <mergeCell ref="B19:D19"/>
    <mergeCell ref="B20:H21"/>
    <mergeCell ref="B17:D18"/>
    <mergeCell ref="E17:E18"/>
    <mergeCell ref="F17:F18"/>
    <mergeCell ref="G17:G18"/>
    <mergeCell ref="H24:H25"/>
    <mergeCell ref="B26:D26"/>
    <mergeCell ref="B27:D27"/>
    <mergeCell ref="H22:H23"/>
    <mergeCell ref="B24:D25"/>
    <mergeCell ref="E24:E25"/>
    <mergeCell ref="F24:F25"/>
    <mergeCell ref="G24:G25"/>
    <mergeCell ref="B22:D23"/>
    <mergeCell ref="E22:E23"/>
    <mergeCell ref="F22:F23"/>
    <mergeCell ref="G22:G23"/>
    <mergeCell ref="B88:D88"/>
    <mergeCell ref="E4:G4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13:D14"/>
    <mergeCell ref="E13:E14"/>
  </mergeCells>
  <printOptions horizontalCentered="1"/>
  <pageMargins left="0.25" right="0.25" top="0.75" bottom="0.75" header="0.3" footer="0.3"/>
  <pageSetup paperSize="5" scale="70" fitToHeight="11" orientation="landscape" r:id="rId1"/>
  <headerFooter alignWithMargins="0"/>
  <rowBreaks count="2" manualBreakCount="2">
    <brk id="27" min="1" max="18" man="1"/>
    <brk id="7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showGridLines="0" showRuler="0" zoomScale="50" zoomScaleNormal="50" zoomScaleSheetLayoutView="36" workbookViewId="0">
      <selection activeCell="E20" sqref="E20:J21"/>
    </sheetView>
  </sheetViews>
  <sheetFormatPr defaultRowHeight="13.2" x14ac:dyDescent="0.25"/>
  <cols>
    <col min="1" max="1" width="42.44140625" customWidth="1"/>
    <col min="2" max="2" width="43.109375" bestFit="1" customWidth="1"/>
    <col min="4" max="4" width="34.44140625" customWidth="1"/>
    <col min="5" max="5" width="32.6640625" customWidth="1"/>
    <col min="6" max="6" width="25.5546875" customWidth="1"/>
    <col min="7" max="7" width="32.6640625" customWidth="1"/>
    <col min="8" max="10" width="29.5546875" customWidth="1"/>
    <col min="11" max="11" width="24.109375" customWidth="1"/>
  </cols>
  <sheetData>
    <row r="1" spans="1:12" ht="20.25" customHeight="1" x14ac:dyDescent="0.25">
      <c r="A1" s="163" t="s">
        <v>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12.75" customHeigh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127.2" customHeight="1" thickBot="1" x14ac:dyDescent="0.3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56.25" customHeight="1" thickBot="1" x14ac:dyDescent="0.55000000000000004">
      <c r="B4" s="164" t="s">
        <v>62</v>
      </c>
      <c r="C4" s="165"/>
      <c r="D4" s="166"/>
      <c r="E4" s="185" t="s">
        <v>61</v>
      </c>
      <c r="F4" s="186"/>
      <c r="G4" s="185" t="s">
        <v>60</v>
      </c>
      <c r="H4" s="186"/>
      <c r="I4" s="185" t="s">
        <v>59</v>
      </c>
      <c r="J4" s="186"/>
      <c r="K4" s="155" t="s">
        <v>58</v>
      </c>
    </row>
    <row r="5" spans="1:12" ht="28.8" thickBot="1" x14ac:dyDescent="0.55000000000000004">
      <c r="B5" s="167"/>
      <c r="C5" s="168"/>
      <c r="D5" s="169"/>
      <c r="E5" s="45" t="s">
        <v>55</v>
      </c>
      <c r="F5" s="45" t="s">
        <v>57</v>
      </c>
      <c r="G5" s="45" t="s">
        <v>56</v>
      </c>
      <c r="H5" s="46" t="s">
        <v>54</v>
      </c>
      <c r="I5" s="47" t="s">
        <v>55</v>
      </c>
      <c r="J5" s="47" t="s">
        <v>54</v>
      </c>
      <c r="K5" s="156"/>
    </row>
    <row r="6" spans="1:12" ht="40.200000000000003" customHeight="1" thickBot="1" x14ac:dyDescent="0.55000000000000004">
      <c r="B6" s="170" t="s">
        <v>7</v>
      </c>
      <c r="C6" s="171"/>
      <c r="D6" s="171"/>
      <c r="E6" s="42">
        <v>757</v>
      </c>
      <c r="F6" s="42">
        <v>75</v>
      </c>
      <c r="G6" s="42">
        <v>769</v>
      </c>
      <c r="H6" s="42">
        <v>46</v>
      </c>
      <c r="I6" s="42">
        <v>576</v>
      </c>
      <c r="J6" s="42">
        <v>230</v>
      </c>
      <c r="K6" s="44">
        <v>868</v>
      </c>
    </row>
    <row r="7" spans="1:12" ht="40.200000000000003" customHeight="1" thickBot="1" x14ac:dyDescent="0.55000000000000004">
      <c r="B7" s="175" t="s">
        <v>53</v>
      </c>
      <c r="C7" s="176"/>
      <c r="D7" s="176"/>
      <c r="E7" s="39">
        <v>468</v>
      </c>
      <c r="F7" s="43">
        <v>43</v>
      </c>
      <c r="G7" s="43">
        <v>482</v>
      </c>
      <c r="H7" s="39">
        <v>28</v>
      </c>
      <c r="I7" s="42">
        <v>377</v>
      </c>
      <c r="J7" s="42">
        <v>124</v>
      </c>
      <c r="K7" s="41">
        <v>540</v>
      </c>
    </row>
    <row r="8" spans="1:12" ht="40.200000000000003" customHeight="1" thickBot="1" x14ac:dyDescent="0.55000000000000004">
      <c r="B8" s="177" t="s">
        <v>52</v>
      </c>
      <c r="C8" s="178"/>
      <c r="D8" s="178"/>
      <c r="E8" s="39">
        <v>324</v>
      </c>
      <c r="F8" s="39">
        <v>32</v>
      </c>
      <c r="G8" s="39">
        <v>340</v>
      </c>
      <c r="H8" s="39">
        <v>16</v>
      </c>
      <c r="I8" s="39">
        <v>270</v>
      </c>
      <c r="J8" s="39">
        <v>86</v>
      </c>
      <c r="K8" s="40">
        <v>389</v>
      </c>
    </row>
    <row r="9" spans="1:12" ht="40.200000000000003" customHeight="1" thickBot="1" x14ac:dyDescent="0.55000000000000004">
      <c r="B9" s="179" t="s">
        <v>51</v>
      </c>
      <c r="C9" s="180"/>
      <c r="D9" s="180"/>
      <c r="E9" s="39">
        <v>130</v>
      </c>
      <c r="F9" s="39">
        <v>19</v>
      </c>
      <c r="G9" s="39">
        <v>140</v>
      </c>
      <c r="H9" s="39">
        <v>11</v>
      </c>
      <c r="I9" s="39">
        <v>115</v>
      </c>
      <c r="J9" s="39">
        <v>38</v>
      </c>
      <c r="K9" s="40">
        <v>171</v>
      </c>
    </row>
    <row r="10" spans="1:12" ht="40.200000000000003" customHeight="1" thickBot="1" x14ac:dyDescent="0.55000000000000004">
      <c r="B10" s="183" t="s">
        <v>50</v>
      </c>
      <c r="C10" s="184"/>
      <c r="D10" s="184"/>
      <c r="E10" s="39">
        <v>359</v>
      </c>
      <c r="F10" s="39">
        <v>31</v>
      </c>
      <c r="G10" s="39">
        <v>367</v>
      </c>
      <c r="H10" s="39">
        <v>17</v>
      </c>
      <c r="I10" s="39">
        <v>276</v>
      </c>
      <c r="J10" s="39">
        <v>92</v>
      </c>
      <c r="K10" s="40">
        <v>414</v>
      </c>
    </row>
    <row r="11" spans="1:12" ht="40.200000000000003" customHeight="1" thickBot="1" x14ac:dyDescent="0.55000000000000004">
      <c r="B11" s="181" t="s">
        <v>49</v>
      </c>
      <c r="C11" s="182"/>
      <c r="D11" s="182"/>
      <c r="E11" s="39">
        <v>419</v>
      </c>
      <c r="F11" s="39">
        <v>28</v>
      </c>
      <c r="G11" s="39">
        <v>430</v>
      </c>
      <c r="H11" s="39">
        <v>22</v>
      </c>
      <c r="I11" s="38">
        <v>322</v>
      </c>
      <c r="J11" s="38">
        <v>119</v>
      </c>
      <c r="K11" s="37">
        <v>478</v>
      </c>
    </row>
    <row r="12" spans="1:12" ht="40.200000000000003" customHeight="1" thickBot="1" x14ac:dyDescent="0.55000000000000004">
      <c r="B12" s="172" t="s">
        <v>3</v>
      </c>
      <c r="C12" s="173"/>
      <c r="D12" s="174"/>
      <c r="E12" s="36">
        <f t="shared" ref="E12:K12" si="0">SUM(E6:E11)</f>
        <v>2457</v>
      </c>
      <c r="F12" s="36">
        <f t="shared" si="0"/>
        <v>228</v>
      </c>
      <c r="G12" s="36">
        <f t="shared" si="0"/>
        <v>2528</v>
      </c>
      <c r="H12" s="36">
        <f t="shared" si="0"/>
        <v>140</v>
      </c>
      <c r="I12" s="36">
        <f t="shared" si="0"/>
        <v>1936</v>
      </c>
      <c r="J12" s="36">
        <f t="shared" si="0"/>
        <v>689</v>
      </c>
      <c r="K12" s="36">
        <f t="shared" si="0"/>
        <v>2860</v>
      </c>
    </row>
    <row r="13" spans="1:12" ht="40.200000000000003" customHeight="1" x14ac:dyDescent="0.25">
      <c r="B13" s="157" t="s">
        <v>19</v>
      </c>
      <c r="C13" s="158"/>
      <c r="D13" s="158"/>
      <c r="E13" s="158"/>
      <c r="F13" s="158"/>
      <c r="G13" s="158"/>
      <c r="H13" s="158"/>
      <c r="I13" s="158"/>
      <c r="J13" s="158"/>
      <c r="K13" s="159"/>
    </row>
    <row r="14" spans="1:12" ht="40.200000000000003" customHeight="1" thickBot="1" x14ac:dyDescent="0.3">
      <c r="B14" s="160"/>
      <c r="C14" s="161"/>
      <c r="D14" s="161"/>
      <c r="E14" s="161"/>
      <c r="F14" s="161"/>
      <c r="G14" s="161"/>
      <c r="H14" s="161"/>
      <c r="I14" s="161"/>
      <c r="J14" s="161"/>
      <c r="K14" s="162"/>
    </row>
    <row r="15" spans="1:12" ht="30" customHeight="1" x14ac:dyDescent="0.25">
      <c r="B15" s="149" t="s">
        <v>0</v>
      </c>
      <c r="C15" s="150"/>
      <c r="D15" s="150"/>
      <c r="E15" s="143">
        <v>5910</v>
      </c>
      <c r="F15" s="143">
        <v>661</v>
      </c>
      <c r="G15" s="143">
        <v>6202</v>
      </c>
      <c r="H15" s="143">
        <v>342</v>
      </c>
      <c r="I15" s="153">
        <v>4888</v>
      </c>
      <c r="J15" s="153">
        <v>1567</v>
      </c>
      <c r="K15" s="143">
        <v>7020</v>
      </c>
    </row>
    <row r="16" spans="1:12" ht="30" customHeight="1" thickBot="1" x14ac:dyDescent="0.3">
      <c r="B16" s="151"/>
      <c r="C16" s="152"/>
      <c r="D16" s="152"/>
      <c r="E16" s="144"/>
      <c r="F16" s="144"/>
      <c r="G16" s="144"/>
      <c r="H16" s="144"/>
      <c r="I16" s="154"/>
      <c r="J16" s="154"/>
      <c r="K16" s="144"/>
    </row>
    <row r="17" spans="2:11" ht="30" customHeight="1" x14ac:dyDescent="0.25">
      <c r="B17" s="149" t="s">
        <v>16</v>
      </c>
      <c r="C17" s="150"/>
      <c r="D17" s="150"/>
      <c r="E17" s="143">
        <v>199</v>
      </c>
      <c r="F17" s="143">
        <v>23</v>
      </c>
      <c r="G17" s="143">
        <v>210</v>
      </c>
      <c r="H17" s="143">
        <v>14</v>
      </c>
      <c r="I17" s="153">
        <v>166</v>
      </c>
      <c r="J17" s="153">
        <v>43</v>
      </c>
      <c r="K17" s="143">
        <v>239</v>
      </c>
    </row>
    <row r="18" spans="2:11" ht="30" customHeight="1" thickBot="1" x14ac:dyDescent="0.3">
      <c r="B18" s="151"/>
      <c r="C18" s="152"/>
      <c r="D18" s="152"/>
      <c r="E18" s="144"/>
      <c r="F18" s="144"/>
      <c r="G18" s="144"/>
      <c r="H18" s="144"/>
      <c r="I18" s="154"/>
      <c r="J18" s="154"/>
      <c r="K18" s="144"/>
    </row>
    <row r="19" spans="2:11" ht="40.200000000000003" customHeight="1" thickBot="1" x14ac:dyDescent="0.55000000000000004">
      <c r="B19" s="146" t="s">
        <v>4</v>
      </c>
      <c r="C19" s="147"/>
      <c r="D19" s="148"/>
      <c r="E19" s="35">
        <f t="shared" ref="E19:K19" si="1">SUM(E12,E15,E17)</f>
        <v>8566</v>
      </c>
      <c r="F19" s="35">
        <f t="shared" si="1"/>
        <v>912</v>
      </c>
      <c r="G19" s="35">
        <f t="shared" si="1"/>
        <v>8940</v>
      </c>
      <c r="H19" s="35">
        <f t="shared" si="1"/>
        <v>496</v>
      </c>
      <c r="I19" s="35">
        <f t="shared" si="1"/>
        <v>6990</v>
      </c>
      <c r="J19" s="35">
        <f t="shared" si="1"/>
        <v>2299</v>
      </c>
      <c r="K19" s="34">
        <f t="shared" si="1"/>
        <v>10119</v>
      </c>
    </row>
    <row r="20" spans="2:11" ht="40.200000000000003" customHeight="1" x14ac:dyDescent="0.5">
      <c r="B20" s="145" t="s">
        <v>26</v>
      </c>
      <c r="C20" s="145"/>
      <c r="D20" s="145"/>
      <c r="E20" s="190">
        <f>IFERROR(E19/SUM($E$19:$F$19),0)</f>
        <v>0.90377716817894072</v>
      </c>
      <c r="F20" s="190">
        <f>IFERROR(F19/SUM($E$19:$F$19),0)</f>
        <v>9.6222831821059299E-2</v>
      </c>
      <c r="G20" s="190">
        <f>IFERROR(G19/SUM($G$19:$H$19),0)</f>
        <v>0.94743535396354384</v>
      </c>
      <c r="H20" s="190">
        <f>IFERROR(H19/SUM($G$19:$H$19),0)</f>
        <v>5.2564646036456122E-2</v>
      </c>
      <c r="I20" s="190">
        <f>IFERROR(I19/SUM($I$19:$J$19),0)</f>
        <v>0.75250296049090326</v>
      </c>
      <c r="J20" s="190">
        <f>+IFERROR(J19/SUM($I$19:$J$19),0)</f>
        <v>0.24749703950909679</v>
      </c>
      <c r="K20" s="33"/>
    </row>
    <row r="21" spans="2:11" ht="23.25" customHeight="1" x14ac:dyDescent="0.25">
      <c r="E21" s="189"/>
      <c r="F21" s="189"/>
      <c r="G21" s="189"/>
      <c r="H21" s="189"/>
      <c r="I21" s="189"/>
      <c r="J21" s="189"/>
    </row>
    <row r="23" spans="2:11" ht="15.75" customHeight="1" x14ac:dyDescent="0.25"/>
    <row r="24" spans="2:11" ht="27" customHeight="1" x14ac:dyDescent="0.25"/>
    <row r="25" spans="2:11" ht="15" customHeight="1" x14ac:dyDescent="0.25"/>
    <row r="26" spans="2:11" ht="23.25" customHeight="1" x14ac:dyDescent="0.25"/>
    <row r="27" spans="2:11" ht="15" customHeight="1" x14ac:dyDescent="0.25"/>
    <row r="28" spans="2:11" ht="23.25" customHeight="1" x14ac:dyDescent="0.25"/>
    <row r="29" spans="2:11" ht="49.95" customHeight="1" x14ac:dyDescent="0.25"/>
    <row r="30" spans="2:11" ht="43.95" customHeight="1" x14ac:dyDescent="0.25"/>
    <row r="33" ht="12.75" customHeight="1" x14ac:dyDescent="0.25"/>
    <row r="34" ht="12.75" customHeight="1" x14ac:dyDescent="0.25"/>
    <row r="63" ht="15" customHeight="1" x14ac:dyDescent="0.25"/>
    <row r="69" spans="2:11" ht="13.8" x14ac:dyDescent="0.25">
      <c r="B69" s="142"/>
      <c r="C69" s="142"/>
      <c r="D69" s="142"/>
      <c r="E69" s="31"/>
      <c r="F69" s="31"/>
      <c r="G69" s="31"/>
      <c r="H69" s="31"/>
      <c r="I69" s="31"/>
      <c r="J69" s="31"/>
      <c r="K69" s="32"/>
    </row>
    <row r="70" spans="2:11" ht="13.8" x14ac:dyDescent="0.25">
      <c r="B70" s="142"/>
      <c r="C70" s="142"/>
      <c r="D70" s="142"/>
      <c r="E70" s="31"/>
      <c r="F70" s="31"/>
      <c r="G70" s="31"/>
      <c r="H70" s="31"/>
      <c r="I70" s="31"/>
      <c r="J70" s="31"/>
      <c r="K70" s="32"/>
    </row>
    <row r="71" spans="2:11" ht="13.8" x14ac:dyDescent="0.25">
      <c r="B71" s="142"/>
      <c r="C71" s="142"/>
      <c r="D71" s="142"/>
      <c r="E71" s="31"/>
      <c r="F71" s="31"/>
      <c r="G71" s="31"/>
      <c r="H71" s="31"/>
      <c r="I71" s="31"/>
      <c r="J71" s="31"/>
      <c r="K71" s="32"/>
    </row>
    <row r="72" spans="2:11" ht="13.8" x14ac:dyDescent="0.25">
      <c r="B72" s="142"/>
      <c r="C72" s="142"/>
      <c r="D72" s="142"/>
      <c r="E72" s="31"/>
      <c r="F72" s="31"/>
      <c r="G72" s="31"/>
      <c r="H72" s="31"/>
      <c r="I72" s="31"/>
      <c r="J72" s="31"/>
      <c r="K72" s="32"/>
    </row>
    <row r="73" spans="2:11" ht="13.8" x14ac:dyDescent="0.25">
      <c r="B73" s="142"/>
      <c r="C73" s="142"/>
      <c r="D73" s="142"/>
      <c r="E73" s="31"/>
      <c r="F73" s="31"/>
      <c r="G73" s="31"/>
      <c r="H73" s="31"/>
      <c r="I73" s="31"/>
      <c r="J73" s="31"/>
      <c r="K73" s="32"/>
    </row>
    <row r="74" spans="2:11" ht="13.8" x14ac:dyDescent="0.25">
      <c r="B74" s="142"/>
      <c r="C74" s="142"/>
      <c r="D74" s="142"/>
      <c r="E74" s="31"/>
      <c r="F74" s="31"/>
      <c r="G74" s="31"/>
      <c r="H74" s="31"/>
      <c r="I74" s="31"/>
      <c r="J74" s="31"/>
    </row>
    <row r="75" spans="2:11" ht="13.8" x14ac:dyDescent="0.25">
      <c r="B75" s="142"/>
      <c r="C75" s="142"/>
      <c r="D75" s="142"/>
      <c r="E75" s="31"/>
      <c r="F75" s="31"/>
      <c r="G75" s="31"/>
      <c r="H75" s="31"/>
      <c r="I75" s="31"/>
      <c r="J75" s="31"/>
    </row>
    <row r="76" spans="2:11" ht="13.8" x14ac:dyDescent="0.25">
      <c r="B76" s="142"/>
      <c r="C76" s="142"/>
      <c r="D76" s="142"/>
      <c r="E76" s="31"/>
      <c r="F76" s="31"/>
      <c r="G76" s="31"/>
      <c r="H76" s="31"/>
      <c r="I76" s="31"/>
      <c r="J76" s="31"/>
    </row>
    <row r="77" spans="2:11" ht="13.8" x14ac:dyDescent="0.25">
      <c r="B77" s="142"/>
      <c r="C77" s="142"/>
      <c r="D77" s="142"/>
      <c r="E77" s="31"/>
      <c r="F77" s="31"/>
      <c r="G77" s="31"/>
      <c r="H77" s="31"/>
      <c r="I77" s="31"/>
      <c r="J77" s="31"/>
    </row>
    <row r="78" spans="2:11" ht="13.8" x14ac:dyDescent="0.25">
      <c r="B78" s="142"/>
      <c r="C78" s="142"/>
      <c r="D78" s="142"/>
      <c r="E78" s="31"/>
      <c r="F78" s="31"/>
      <c r="G78" s="31"/>
      <c r="H78" s="31"/>
      <c r="I78" s="31"/>
      <c r="J78" s="31"/>
    </row>
    <row r="79" spans="2:11" ht="13.8" x14ac:dyDescent="0.25">
      <c r="B79" s="142"/>
      <c r="C79" s="142"/>
      <c r="D79" s="142"/>
      <c r="E79" s="31"/>
      <c r="F79" s="31"/>
      <c r="G79" s="31"/>
      <c r="H79" s="31"/>
      <c r="I79" s="31"/>
      <c r="J79" s="31"/>
    </row>
    <row r="80" spans="2:11" ht="13.8" x14ac:dyDescent="0.25">
      <c r="B80" s="142"/>
      <c r="C80" s="142"/>
      <c r="D80" s="142"/>
      <c r="E80" s="31"/>
      <c r="F80" s="31"/>
      <c r="G80" s="31"/>
      <c r="H80" s="31"/>
      <c r="I80" s="31"/>
      <c r="J80" s="31"/>
    </row>
    <row r="81" spans="2:10" ht="13.8" x14ac:dyDescent="0.25">
      <c r="B81" s="142"/>
      <c r="C81" s="142"/>
      <c r="D81" s="142"/>
      <c r="E81" s="31"/>
      <c r="F81" s="31"/>
      <c r="G81" s="31"/>
      <c r="H81" s="31"/>
      <c r="I81" s="31"/>
      <c r="J81" s="31"/>
    </row>
    <row r="84" spans="2:10" ht="12.75" customHeight="1" x14ac:dyDescent="0.25"/>
    <row r="85" spans="2:10" ht="12.75" customHeight="1" x14ac:dyDescent="0.25"/>
    <row r="86" spans="2:10" ht="12.75" customHeight="1" x14ac:dyDescent="0.25"/>
    <row r="87" spans="2:10" ht="13.5" customHeight="1" x14ac:dyDescent="0.25"/>
  </sheetData>
  <sheetProtection formatCells="0" formatColumns="0" formatRows="0" insertColumns="0" insertRows="0" insertHyperlinks="0" deleteColumns="0" deleteRows="0" sort="0" autoFilter="0" pivotTables="0"/>
  <mergeCells count="45">
    <mergeCell ref="K4:K5"/>
    <mergeCell ref="B13:K14"/>
    <mergeCell ref="A1:L3"/>
    <mergeCell ref="B4:D5"/>
    <mergeCell ref="B6:D6"/>
    <mergeCell ref="B12:D12"/>
    <mergeCell ref="B7:D7"/>
    <mergeCell ref="B8:D8"/>
    <mergeCell ref="B9:D9"/>
    <mergeCell ref="B11:D11"/>
    <mergeCell ref="B10:D10"/>
    <mergeCell ref="E4:F4"/>
    <mergeCell ref="G4:H4"/>
    <mergeCell ref="I4:J4"/>
    <mergeCell ref="K17:K18"/>
    <mergeCell ref="K15:K16"/>
    <mergeCell ref="B17:D18"/>
    <mergeCell ref="B15:D16"/>
    <mergeCell ref="F15:F16"/>
    <mergeCell ref="F17:F18"/>
    <mergeCell ref="J15:J16"/>
    <mergeCell ref="I17:I18"/>
    <mergeCell ref="J17:J18"/>
    <mergeCell ref="G15:G16"/>
    <mergeCell ref="H15:H16"/>
    <mergeCell ref="G17:G18"/>
    <mergeCell ref="H17:H18"/>
    <mergeCell ref="I15:I16"/>
    <mergeCell ref="B81:D81"/>
    <mergeCell ref="B71:D71"/>
    <mergeCell ref="B74:D74"/>
    <mergeCell ref="B75:D75"/>
    <mergeCell ref="B76:D76"/>
    <mergeCell ref="B77:D77"/>
    <mergeCell ref="B79:D79"/>
    <mergeCell ref="B78:D78"/>
    <mergeCell ref="B72:D72"/>
    <mergeCell ref="B73:D73"/>
    <mergeCell ref="B80:D80"/>
    <mergeCell ref="B70:D70"/>
    <mergeCell ref="B69:D69"/>
    <mergeCell ref="E17:E18"/>
    <mergeCell ref="E15:E16"/>
    <mergeCell ref="B20:D20"/>
    <mergeCell ref="B19:D19"/>
  </mergeCells>
  <printOptions horizontalCentered="1"/>
  <pageMargins left="0" right="0" top="1" bottom="0.5" header="0" footer="0"/>
  <pageSetup paperSize="5" scale="47" fitToHeight="11" orientation="landscape" r:id="rId1"/>
  <headerFooter alignWithMargins="0"/>
  <rowBreaks count="2" manualBreakCount="2">
    <brk id="30" min="1" max="18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General Election</vt:lpstr>
      <vt:lpstr>District 6 - Special Election </vt:lpstr>
      <vt:lpstr>Place B - Special Election</vt:lpstr>
      <vt:lpstr>Propositions - Special Election</vt:lpstr>
      <vt:lpstr>'District 6 - Special Election '!Print_Area</vt:lpstr>
      <vt:lpstr>'General Election'!Print_Area</vt:lpstr>
      <vt:lpstr>'Place B - Special Election'!Print_Area</vt:lpstr>
      <vt:lpstr>'Propositions - Special Election'!Print_Area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Villarreal</dc:creator>
  <cp:lastModifiedBy>Yesenia Rodriguez</cp:lastModifiedBy>
  <cp:lastPrinted>2021-05-01T18:24:48Z</cp:lastPrinted>
  <dcterms:created xsi:type="dcterms:W3CDTF">1999-04-28T20:10:00Z</dcterms:created>
  <dcterms:modified xsi:type="dcterms:W3CDTF">2021-05-29T23:42:14Z</dcterms:modified>
</cp:coreProperties>
</file>